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b\AppData\Roaming\OpenText\OTEdit\EC_ayalonotcs\c157965338\"/>
    </mc:Choice>
  </mc:AlternateContent>
  <xr:revisionPtr revIDLastSave="0" documentId="8_{A2A1E056-B2A0-43CA-989E-E630F9722FA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קו_חום_מערבי_מקטע_8_נרקיסים" sheetId="1" r:id="rId1"/>
    <sheet name="קו חום מערבי מקטע 8.1 הרצוג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20" i="1" l="1"/>
  <c r="E21" i="1"/>
  <c r="F20" i="3"/>
  <c r="F21" i="3"/>
  <c r="D18" i="3"/>
  <c r="D24" i="3" s="1"/>
  <c r="F18" i="3" l="1"/>
  <c r="E18" i="1"/>
  <c r="F6" i="3"/>
  <c r="F7" i="3"/>
  <c r="F8" i="3"/>
  <c r="F9" i="3"/>
  <c r="F10" i="3"/>
  <c r="F11" i="3"/>
  <c r="F12" i="3"/>
  <c r="F13" i="3"/>
  <c r="F14" i="3"/>
  <c r="F15" i="3"/>
  <c r="F16" i="3"/>
  <c r="F17" i="3"/>
  <c r="F22" i="3"/>
  <c r="F5" i="3"/>
  <c r="E7" i="1"/>
  <c r="E8" i="1"/>
  <c r="E9" i="1"/>
  <c r="E10" i="1"/>
  <c r="E11" i="1"/>
  <c r="E12" i="1"/>
  <c r="E13" i="1"/>
  <c r="E14" i="1"/>
  <c r="E15" i="1"/>
  <c r="E16" i="1"/>
  <c r="E17" i="1"/>
  <c r="E22" i="1"/>
  <c r="E6" i="1"/>
  <c r="F24" i="3" l="1"/>
  <c r="E24" i="1"/>
</calcChain>
</file>

<file path=xl/sharedStrings.xml><?xml version="1.0" encoding="utf-8"?>
<sst xmlns="http://schemas.openxmlformats.org/spreadsheetml/2006/main" count="120" uniqueCount="53">
  <si>
    <t>קו חום - מערבי - מקטע 8 - נרקיסים</t>
  </si>
  <si>
    <t>סעיף</t>
  </si>
  <si>
    <t>תאור</t>
  </si>
  <si>
    <t>סה"כ</t>
  </si>
  <si>
    <t>01.01</t>
  </si>
  <si>
    <t>עבודות עפר</t>
  </si>
  <si>
    <t>01.05</t>
  </si>
  <si>
    <t>עבודות איטום</t>
  </si>
  <si>
    <t>01.08</t>
  </si>
  <si>
    <t>מתקני חשמל</t>
  </si>
  <si>
    <t>01.20</t>
  </si>
  <si>
    <t>נגרות חרש וסיכוך</t>
  </si>
  <si>
    <t>01.35</t>
  </si>
  <si>
    <t>בקרת מערכות במתקן</t>
  </si>
  <si>
    <t>01.40</t>
  </si>
  <si>
    <t>פיתוח נופי</t>
  </si>
  <si>
    <t>01.41</t>
  </si>
  <si>
    <t>גינון והשקייה</t>
  </si>
  <si>
    <t>01.42</t>
  </si>
  <si>
    <t>ריהוט חוץ, מתקני משחקים וכושר</t>
  </si>
  <si>
    <t>01.44</t>
  </si>
  <si>
    <t>גידור</t>
  </si>
  <si>
    <t>01.51</t>
  </si>
  <si>
    <t>סלילת כבישים ורחבות</t>
  </si>
  <si>
    <t>01.57</t>
  </si>
  <si>
    <t>קווי מים, ביוב ותיעול</t>
  </si>
  <si>
    <t>01.85</t>
  </si>
  <si>
    <t>חומרי איטום ובידוד תרמי</t>
  </si>
  <si>
    <t>01.90</t>
  </si>
  <si>
    <t>סעיפים מיוחדים והקצבים</t>
  </si>
  <si>
    <t>02</t>
  </si>
  <si>
    <t>סביבת תחנה</t>
  </si>
  <si>
    <t>סה"כ לפרק</t>
  </si>
  <si>
    <t xml:space="preserve">אחוז הנחה </t>
  </si>
  <si>
    <t>01.02</t>
  </si>
  <si>
    <t>פרק 02 - עבודות בטון יצוק באתר</t>
  </si>
  <si>
    <t>01.19</t>
  </si>
  <si>
    <t>מסגרות חרש</t>
  </si>
  <si>
    <t>01.23</t>
  </si>
  <si>
    <t>כלונסאות ואלמנטי סלארי, לביסוס מבנים ולדיפון</t>
  </si>
  <si>
    <t>קו חום - מערבי - מקטע 8.1 - הרצוג</t>
  </si>
  <si>
    <t>סעיפים ללא הנחה</t>
  </si>
  <si>
    <t>02.46</t>
  </si>
  <si>
    <t>הקצה עבור הסדרי תנועה</t>
  </si>
  <si>
    <t xml:space="preserve">פירוט סעיפי פרק 90 </t>
  </si>
  <si>
    <t>לא נדרש למלא</t>
  </si>
  <si>
    <t xml:space="preserve">הערות </t>
  </si>
  <si>
    <t>הקצב עבור הסדרי תנועה</t>
  </si>
  <si>
    <t>אחוז הנחה (בלבד) שיחול באופן אחיד על כל סעיפי הפרק</t>
  </si>
  <si>
    <t>ראו סעיף 10.2.3.1 לחוברת תנאי המכרז. לא תחול הנחה כלשהי על סעיפים אלו.</t>
  </si>
  <si>
    <t>אחוז הנחה (בלבד) שיחול באופן אחיד על כל סעיפי הפרק, למעט הסעיפים בשורה 19 ובשורה 21 בטופס זה.</t>
  </si>
  <si>
    <t>ראו סעיף 10.2.3.2 לחוברת תנאי המכרז. ניתן להציע אחוז הנחה או אחוז תוספת, אשר לא יעלה על 15% (בין פלוס 15% עד מינוס 15%).</t>
  </si>
  <si>
    <t>שם המציע: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</si>
</sst>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sz val="12"/>
      <color rgb="FF0000FF"/>
      <name val="Calibri"/>
    </font>
    <font>
      <b/>
      <sz val="12"/>
      <color rgb="FF0000FF"/>
      <name val="Calibri"/>
    </font>
    <font>
      <b/>
      <sz val="16"/>
      <color rgb="FF0000FF"/>
      <name val="Calibri"/>
    </font>
    <font>
      <sz val="12"/>
      <color rgb="FF0000FF"/>
      <name val="Calibri"/>
      <family val="2"/>
    </font>
    <font>
      <b/>
      <sz val="12"/>
      <color rgb="FF0000FF"/>
      <name val="Calibri"/>
      <family val="2"/>
    </font>
    <font>
      <sz val="12"/>
      <color theme="5"/>
      <name val="Calibri"/>
      <family val="2"/>
    </font>
    <font>
      <sz val="11"/>
      <color theme="5"/>
      <name val="Calibri"/>
      <family val="2"/>
    </font>
    <font>
      <b/>
      <sz val="11"/>
      <name val="Calibri"/>
      <family val="2"/>
    </font>
    <font>
      <b/>
      <sz val="16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rgb="FF008000"/>
      </top>
      <bottom style="double">
        <color rgb="FF008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0" fillId="0" borderId="2" xfId="0" applyBorder="1"/>
    <xf numFmtId="0" fontId="0" fillId="2" borderId="3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" fillId="0" borderId="2" xfId="0" applyFont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2" borderId="3" xfId="0" applyFill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0" fontId="0" fillId="0" borderId="4" xfId="0" applyBorder="1" applyAlignment="1">
      <alignment horizontal="left"/>
    </xf>
    <xf numFmtId="4" fontId="0" fillId="2" borderId="3" xfId="0" applyNumberFormat="1" applyFill="1" applyBorder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2" borderId="5" xfId="0" applyNumberFormat="1" applyFill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5" xfId="0" applyBorder="1"/>
    <xf numFmtId="0" fontId="3" fillId="0" borderId="5" xfId="0" applyFont="1" applyBorder="1" applyAlignment="1">
      <alignment horizontal="right"/>
    </xf>
    <xf numFmtId="49" fontId="1" fillId="0" borderId="5" xfId="0" applyNumberFormat="1" applyFont="1" applyBorder="1" applyAlignment="1">
      <alignment horizontal="left"/>
    </xf>
    <xf numFmtId="0" fontId="1" fillId="0" borderId="5" xfId="0" applyFont="1" applyBorder="1"/>
    <xf numFmtId="4" fontId="0" fillId="0" borderId="0" xfId="0" applyNumberFormat="1"/>
    <xf numFmtId="10" fontId="1" fillId="0" borderId="5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/>
    <xf numFmtId="4" fontId="4" fillId="0" borderId="2" xfId="0" applyNumberFormat="1" applyFont="1" applyBorder="1" applyAlignment="1">
      <alignment horizontal="right"/>
    </xf>
    <xf numFmtId="4" fontId="1" fillId="0" borderId="5" xfId="0" applyNumberFormat="1" applyFont="1" applyBorder="1"/>
    <xf numFmtId="10" fontId="5" fillId="0" borderId="5" xfId="0" applyNumberFormat="1" applyFont="1" applyBorder="1" applyAlignment="1">
      <alignment horizontal="right"/>
    </xf>
    <xf numFmtId="4" fontId="5" fillId="0" borderId="5" xfId="0" applyNumberFormat="1" applyFont="1" applyBorder="1"/>
    <xf numFmtId="4" fontId="0" fillId="0" borderId="5" xfId="0" applyNumberFormat="1" applyBorder="1"/>
    <xf numFmtId="0" fontId="6" fillId="0" borderId="5" xfId="0" applyFont="1" applyBorder="1"/>
    <xf numFmtId="4" fontId="6" fillId="0" borderId="5" xfId="0" applyNumberFormat="1" applyFont="1" applyBorder="1" applyAlignment="1">
      <alignment horizontal="right"/>
    </xf>
    <xf numFmtId="4" fontId="7" fillId="0" borderId="5" xfId="0" applyNumberFormat="1" applyFont="1" applyBorder="1"/>
    <xf numFmtId="49" fontId="1" fillId="3" borderId="5" xfId="0" applyNumberFormat="1" applyFont="1" applyFill="1" applyBorder="1" applyAlignment="1">
      <alignment horizontal="left"/>
    </xf>
    <xf numFmtId="0" fontId="1" fillId="3" borderId="5" xfId="0" applyFont="1" applyFill="1" applyBorder="1"/>
    <xf numFmtId="4" fontId="1" fillId="3" borderId="5" xfId="0" applyNumberFormat="1" applyFont="1" applyFill="1" applyBorder="1" applyAlignment="1">
      <alignment horizontal="right"/>
    </xf>
    <xf numFmtId="4" fontId="0" fillId="3" borderId="5" xfId="0" applyNumberFormat="1" applyFill="1" applyBorder="1"/>
    <xf numFmtId="10" fontId="8" fillId="3" borderId="5" xfId="0" applyNumberFormat="1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/>
    <xf numFmtId="4" fontId="1" fillId="3" borderId="2" xfId="0" applyNumberFormat="1" applyFont="1" applyFill="1" applyBorder="1" applyAlignment="1">
      <alignment horizontal="right"/>
    </xf>
    <xf numFmtId="4" fontId="1" fillId="3" borderId="5" xfId="0" applyNumberFormat="1" applyFont="1" applyFill="1" applyBorder="1"/>
    <xf numFmtId="4" fontId="4" fillId="0" borderId="0" xfId="0" applyNumberFormat="1" applyFont="1"/>
    <xf numFmtId="4" fontId="0" fillId="2" borderId="2" xfId="0" applyNumberFormat="1" applyFill="1" applyBorder="1" applyAlignment="1">
      <alignment horizontal="right"/>
    </xf>
    <xf numFmtId="0" fontId="1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10" fontId="1" fillId="0" borderId="5" xfId="0" applyNumberFormat="1" applyFont="1" applyBorder="1" applyAlignment="1" applyProtection="1">
      <alignment horizontal="right"/>
      <protection locked="0"/>
    </xf>
    <xf numFmtId="10" fontId="7" fillId="0" borderId="5" xfId="0" applyNumberFormat="1" applyFont="1" applyBorder="1" applyProtection="1">
      <protection locked="0"/>
    </xf>
    <xf numFmtId="0" fontId="9" fillId="0" borderId="1" xfId="0" applyFont="1" applyBorder="1" applyAlignment="1" applyProtection="1">
      <alignment horizontal="right"/>
      <protection locked="0"/>
    </xf>
    <xf numFmtId="10" fontId="0" fillId="0" borderId="5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4"/>
  <sheetViews>
    <sheetView rightToLeft="1" workbookViewId="0">
      <selection activeCell="F16" sqref="F16"/>
    </sheetView>
  </sheetViews>
  <sheetFormatPr defaultRowHeight="15" x14ac:dyDescent="0.25"/>
  <cols>
    <col min="1" max="1" width="13.140625" style="6" customWidth="1"/>
    <col min="2" max="2" width="39.42578125" bestFit="1" customWidth="1"/>
    <col min="3" max="3" width="17" style="13" customWidth="1"/>
    <col min="4" max="4" width="18.85546875" style="13" customWidth="1"/>
    <col min="5" max="5" width="14.28515625" bestFit="1" customWidth="1"/>
    <col min="6" max="6" width="112.5703125" bestFit="1" customWidth="1"/>
  </cols>
  <sheetData>
    <row r="2" spans="1:6" ht="21" x14ac:dyDescent="0.35">
      <c r="A2" s="7"/>
      <c r="B2" s="4" t="s">
        <v>0</v>
      </c>
      <c r="C2" s="14"/>
      <c r="D2" s="18"/>
    </row>
    <row r="3" spans="1:6" ht="21" x14ac:dyDescent="0.35">
      <c r="A3" s="8"/>
      <c r="B3" s="55" t="s">
        <v>52</v>
      </c>
      <c r="C3" s="15"/>
      <c r="D3" s="18"/>
    </row>
    <row r="4" spans="1:6" ht="15.75" thickBot="1" x14ac:dyDescent="0.3">
      <c r="A4" s="8"/>
      <c r="B4" s="2"/>
      <c r="C4" s="15"/>
      <c r="D4" s="18"/>
    </row>
    <row r="5" spans="1:6" ht="16.5" thickTop="1" thickBot="1" x14ac:dyDescent="0.3">
      <c r="A5" s="9" t="s">
        <v>1</v>
      </c>
      <c r="B5" s="3" t="s">
        <v>2</v>
      </c>
      <c r="C5" s="12" t="s">
        <v>32</v>
      </c>
      <c r="D5" s="19" t="s">
        <v>33</v>
      </c>
      <c r="E5" s="19" t="s">
        <v>3</v>
      </c>
      <c r="F5" s="48" t="s">
        <v>46</v>
      </c>
    </row>
    <row r="6" spans="1:6" s="1" customFormat="1" ht="16.5" thickTop="1" x14ac:dyDescent="0.25">
      <c r="A6" s="10" t="s">
        <v>4</v>
      </c>
      <c r="B6" s="5" t="s">
        <v>5</v>
      </c>
      <c r="C6" s="16">
        <v>102752</v>
      </c>
      <c r="D6" s="53">
        <v>0</v>
      </c>
      <c r="E6" s="31">
        <f>C6-(D6*C6)</f>
        <v>102752</v>
      </c>
      <c r="F6" s="1" t="s">
        <v>48</v>
      </c>
    </row>
    <row r="7" spans="1:6" s="1" customFormat="1" ht="15.75" x14ac:dyDescent="0.25">
      <c r="A7" s="10" t="s">
        <v>6</v>
      </c>
      <c r="B7" s="5" t="s">
        <v>7</v>
      </c>
      <c r="C7" s="16">
        <v>28000</v>
      </c>
      <c r="D7" s="53">
        <v>0</v>
      </c>
      <c r="E7" s="31">
        <f t="shared" ref="E7:E22" si="0">C7-(D7*C7)</f>
        <v>28000</v>
      </c>
      <c r="F7" s="1" t="s">
        <v>48</v>
      </c>
    </row>
    <row r="8" spans="1:6" s="1" customFormat="1" ht="15.75" x14ac:dyDescent="0.25">
      <c r="A8" s="10" t="s">
        <v>8</v>
      </c>
      <c r="B8" s="5" t="s">
        <v>9</v>
      </c>
      <c r="C8" s="16">
        <v>8330909</v>
      </c>
      <c r="D8" s="53">
        <v>0</v>
      </c>
      <c r="E8" s="31">
        <f t="shared" si="0"/>
        <v>8330909</v>
      </c>
      <c r="F8" s="1" t="s">
        <v>48</v>
      </c>
    </row>
    <row r="9" spans="1:6" s="1" customFormat="1" ht="15.75" x14ac:dyDescent="0.25">
      <c r="A9" s="10" t="s">
        <v>10</v>
      </c>
      <c r="B9" s="5" t="s">
        <v>11</v>
      </c>
      <c r="C9" s="16">
        <v>80000</v>
      </c>
      <c r="D9" s="53">
        <v>0</v>
      </c>
      <c r="E9" s="31">
        <f t="shared" si="0"/>
        <v>80000</v>
      </c>
      <c r="F9" s="1" t="s">
        <v>48</v>
      </c>
    </row>
    <row r="10" spans="1:6" s="1" customFormat="1" ht="15.75" x14ac:dyDescent="0.25">
      <c r="A10" s="10" t="s">
        <v>12</v>
      </c>
      <c r="B10" s="5" t="s">
        <v>13</v>
      </c>
      <c r="C10" s="16">
        <v>225570</v>
      </c>
      <c r="D10" s="53">
        <v>0</v>
      </c>
      <c r="E10" s="31">
        <f t="shared" si="0"/>
        <v>225570</v>
      </c>
      <c r="F10" s="1" t="s">
        <v>48</v>
      </c>
    </row>
    <row r="11" spans="1:6" s="1" customFormat="1" ht="15.75" x14ac:dyDescent="0.25">
      <c r="A11" s="10" t="s">
        <v>14</v>
      </c>
      <c r="B11" s="5" t="s">
        <v>15</v>
      </c>
      <c r="C11" s="16">
        <v>4054363</v>
      </c>
      <c r="D11" s="53">
        <v>0</v>
      </c>
      <c r="E11" s="31">
        <f t="shared" si="0"/>
        <v>4054363</v>
      </c>
      <c r="F11" s="1" t="s">
        <v>48</v>
      </c>
    </row>
    <row r="12" spans="1:6" s="1" customFormat="1" ht="15.75" x14ac:dyDescent="0.25">
      <c r="A12" s="10" t="s">
        <v>16</v>
      </c>
      <c r="B12" s="5" t="s">
        <v>17</v>
      </c>
      <c r="C12" s="16">
        <v>2160860</v>
      </c>
      <c r="D12" s="53">
        <v>0</v>
      </c>
      <c r="E12" s="31">
        <f t="shared" si="0"/>
        <v>2160860</v>
      </c>
      <c r="F12" s="1" t="s">
        <v>48</v>
      </c>
    </row>
    <row r="13" spans="1:6" s="1" customFormat="1" ht="15.75" x14ac:dyDescent="0.25">
      <c r="A13" s="10" t="s">
        <v>18</v>
      </c>
      <c r="B13" s="5" t="s">
        <v>19</v>
      </c>
      <c r="C13" s="16">
        <v>499060</v>
      </c>
      <c r="D13" s="53">
        <v>0</v>
      </c>
      <c r="E13" s="31">
        <f t="shared" si="0"/>
        <v>499060</v>
      </c>
      <c r="F13" s="1" t="s">
        <v>48</v>
      </c>
    </row>
    <row r="14" spans="1:6" s="1" customFormat="1" ht="15.75" x14ac:dyDescent="0.25">
      <c r="A14" s="10" t="s">
        <v>20</v>
      </c>
      <c r="B14" s="5" t="s">
        <v>21</v>
      </c>
      <c r="C14" s="16">
        <v>729750</v>
      </c>
      <c r="D14" s="53">
        <v>0</v>
      </c>
      <c r="E14" s="31">
        <f t="shared" si="0"/>
        <v>729750</v>
      </c>
      <c r="F14" s="1" t="s">
        <v>48</v>
      </c>
    </row>
    <row r="15" spans="1:6" s="1" customFormat="1" ht="15.75" x14ac:dyDescent="0.25">
      <c r="A15" s="10" t="s">
        <v>22</v>
      </c>
      <c r="B15" s="5" t="s">
        <v>23</v>
      </c>
      <c r="C15" s="16">
        <v>6304966.7999999998</v>
      </c>
      <c r="D15" s="53">
        <v>0</v>
      </c>
      <c r="E15" s="31">
        <f t="shared" si="0"/>
        <v>6304966.7999999998</v>
      </c>
      <c r="F15" s="1" t="s">
        <v>48</v>
      </c>
    </row>
    <row r="16" spans="1:6" s="1" customFormat="1" ht="15.75" x14ac:dyDescent="0.25">
      <c r="A16" s="10" t="s">
        <v>24</v>
      </c>
      <c r="B16" s="5" t="s">
        <v>25</v>
      </c>
      <c r="C16" s="16">
        <v>1919420</v>
      </c>
      <c r="D16" s="53">
        <v>0</v>
      </c>
      <c r="E16" s="31">
        <f t="shared" si="0"/>
        <v>1919420</v>
      </c>
      <c r="F16" s="1" t="s">
        <v>48</v>
      </c>
    </row>
    <row r="17" spans="1:6" s="1" customFormat="1" ht="15.75" x14ac:dyDescent="0.25">
      <c r="A17" s="10" t="s">
        <v>26</v>
      </c>
      <c r="B17" s="5" t="s">
        <v>27</v>
      </c>
      <c r="C17" s="16">
        <v>38700</v>
      </c>
      <c r="D17" s="53">
        <v>0</v>
      </c>
      <c r="E17" s="31">
        <f t="shared" si="0"/>
        <v>38700</v>
      </c>
      <c r="F17" s="1" t="s">
        <v>48</v>
      </c>
    </row>
    <row r="18" spans="1:6" s="1" customFormat="1" ht="15.75" x14ac:dyDescent="0.25">
      <c r="A18" s="43" t="s">
        <v>28</v>
      </c>
      <c r="B18" s="44" t="s">
        <v>29</v>
      </c>
      <c r="C18" s="45">
        <v>14037086.220000001</v>
      </c>
      <c r="D18" s="42" t="s">
        <v>45</v>
      </c>
      <c r="E18" s="46">
        <f>E19+E20+E21</f>
        <v>14037086.220000001</v>
      </c>
    </row>
    <row r="19" spans="1:6" s="1" customFormat="1" ht="15.75" x14ac:dyDescent="0.25">
      <c r="A19" s="50" t="s">
        <v>44</v>
      </c>
      <c r="B19" s="35" t="s">
        <v>41</v>
      </c>
      <c r="C19" s="36">
        <v>5890586</v>
      </c>
      <c r="D19" s="42" t="s">
        <v>45</v>
      </c>
      <c r="E19" s="37">
        <f>C19</f>
        <v>5890586</v>
      </c>
      <c r="F19" s="1" t="s">
        <v>49</v>
      </c>
    </row>
    <row r="20" spans="1:6" s="1" customFormat="1" ht="15.75" x14ac:dyDescent="0.25">
      <c r="A20" s="51"/>
      <c r="B20" s="35" t="s">
        <v>29</v>
      </c>
      <c r="C20" s="36">
        <v>3579904.2200000007</v>
      </c>
      <c r="D20" s="54">
        <v>0</v>
      </c>
      <c r="E20" s="37">
        <f t="shared" ref="E20:E21" si="1">C20-C20*D20</f>
        <v>3579904.2200000007</v>
      </c>
      <c r="F20" s="1" t="s">
        <v>50</v>
      </c>
    </row>
    <row r="21" spans="1:6" ht="15.75" x14ac:dyDescent="0.25">
      <c r="A21" s="52"/>
      <c r="B21" s="35" t="s">
        <v>47</v>
      </c>
      <c r="C21" s="47">
        <v>4566596</v>
      </c>
      <c r="D21" s="54">
        <v>0</v>
      </c>
      <c r="E21" s="37">
        <f t="shared" si="1"/>
        <v>4566596</v>
      </c>
      <c r="F21" s="1" t="s">
        <v>51</v>
      </c>
    </row>
    <row r="22" spans="1:6" s="1" customFormat="1" ht="15.75" x14ac:dyDescent="0.25">
      <c r="A22" s="10" t="s">
        <v>30</v>
      </c>
      <c r="B22" s="5" t="s">
        <v>31</v>
      </c>
      <c r="C22" s="16">
        <v>2772309.9</v>
      </c>
      <c r="D22" s="53">
        <v>0</v>
      </c>
      <c r="E22" s="31">
        <f t="shared" si="0"/>
        <v>2772309.9</v>
      </c>
      <c r="F22" s="1" t="s">
        <v>48</v>
      </c>
    </row>
    <row r="23" spans="1:6" s="1" customFormat="1" ht="15.75" x14ac:dyDescent="0.25">
      <c r="A23" s="10"/>
      <c r="B23" s="5"/>
      <c r="C23" s="16"/>
      <c r="D23" s="27"/>
      <c r="E23" s="31"/>
    </row>
    <row r="24" spans="1:6" ht="15.75" x14ac:dyDescent="0.25">
      <c r="A24" s="11"/>
      <c r="B24" s="5" t="s">
        <v>3</v>
      </c>
      <c r="C24" s="17">
        <v>41283746.920000002</v>
      </c>
      <c r="D24" s="32"/>
      <c r="E24" s="33">
        <f>SUM(E6:E22)-E19-E20-E21</f>
        <v>41283746.920000002</v>
      </c>
    </row>
  </sheetData>
  <sheetProtection algorithmName="SHA-512" hashValue="hvYvl7bVYqs+BHK0Wh0oWoQnu8HVoBbskajJii5xFXfpc0I6TH2aeNnsdwfoAD9j763D+6tDwFtP8W3OJqoqjA==" saltValue="4yu+4bgaW0k7kyDpqRry4w==" spinCount="100000" sheet="1" objects="1" scenarios="1"/>
  <mergeCells count="1">
    <mergeCell ref="A19:A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3F03E-DCF8-4EBD-9ADB-4E1265B42B02}">
  <dimension ref="B2:G24"/>
  <sheetViews>
    <sheetView rightToLeft="1" tabSelected="1" workbookViewId="0">
      <selection activeCell="C6" sqref="C6"/>
    </sheetView>
  </sheetViews>
  <sheetFormatPr defaultRowHeight="15" x14ac:dyDescent="0.25"/>
  <cols>
    <col min="3" max="3" width="39.85546875" customWidth="1"/>
    <col min="4" max="4" width="15.28515625" customWidth="1"/>
    <col min="5" max="5" width="14.5703125" customWidth="1"/>
    <col min="6" max="6" width="16.85546875" customWidth="1"/>
    <col min="7" max="7" width="113.5703125" customWidth="1"/>
  </cols>
  <sheetData>
    <row r="2" spans="2:7" ht="21" x14ac:dyDescent="0.35">
      <c r="B2" s="22"/>
      <c r="C2" s="23" t="s">
        <v>40</v>
      </c>
      <c r="D2" s="22"/>
      <c r="E2" s="22"/>
    </row>
    <row r="3" spans="2:7" ht="21.75" thickBot="1" x14ac:dyDescent="0.4">
      <c r="B3" s="2"/>
      <c r="C3" s="21"/>
      <c r="D3" s="2"/>
      <c r="E3" s="22"/>
    </row>
    <row r="4" spans="2:7" ht="16.5" thickTop="1" thickBot="1" x14ac:dyDescent="0.3">
      <c r="B4" s="9" t="s">
        <v>1</v>
      </c>
      <c r="C4" s="3" t="s">
        <v>2</v>
      </c>
      <c r="D4" s="12" t="s">
        <v>32</v>
      </c>
      <c r="E4" s="19" t="s">
        <v>33</v>
      </c>
      <c r="F4" s="19" t="s">
        <v>3</v>
      </c>
      <c r="G4" s="48" t="s">
        <v>46</v>
      </c>
    </row>
    <row r="5" spans="2:7" ht="16.5" thickTop="1" x14ac:dyDescent="0.25">
      <c r="B5" s="24" t="s">
        <v>4</v>
      </c>
      <c r="C5" s="25" t="s">
        <v>5</v>
      </c>
      <c r="D5" s="20">
        <v>114652</v>
      </c>
      <c r="E5" s="56">
        <v>0</v>
      </c>
      <c r="F5" s="34">
        <f>D5-D5*E5</f>
        <v>114652</v>
      </c>
      <c r="G5" s="1" t="s">
        <v>48</v>
      </c>
    </row>
    <row r="6" spans="2:7" ht="15.75" x14ac:dyDescent="0.25">
      <c r="B6" s="24" t="s">
        <v>34</v>
      </c>
      <c r="C6" s="25" t="s">
        <v>35</v>
      </c>
      <c r="D6" s="20">
        <v>116759</v>
      </c>
      <c r="E6" s="56">
        <v>0</v>
      </c>
      <c r="F6" s="34">
        <f t="shared" ref="F6:F22" si="0">D6-D6*E6</f>
        <v>116759</v>
      </c>
      <c r="G6" s="1" t="s">
        <v>48</v>
      </c>
    </row>
    <row r="7" spans="2:7" ht="15.75" x14ac:dyDescent="0.25">
      <c r="B7" s="28" t="s">
        <v>6</v>
      </c>
      <c r="C7" s="29" t="s">
        <v>7</v>
      </c>
      <c r="D7" s="30">
        <v>124888</v>
      </c>
      <c r="E7" s="56">
        <v>0</v>
      </c>
      <c r="F7" s="34">
        <f t="shared" si="0"/>
        <v>124888</v>
      </c>
      <c r="G7" s="1" t="s">
        <v>48</v>
      </c>
    </row>
    <row r="8" spans="2:7" ht="15.75" x14ac:dyDescent="0.25">
      <c r="B8" s="24" t="s">
        <v>8</v>
      </c>
      <c r="C8" s="25" t="s">
        <v>9</v>
      </c>
      <c r="D8" s="20">
        <v>8130710</v>
      </c>
      <c r="E8" s="56">
        <v>0</v>
      </c>
      <c r="F8" s="34">
        <f t="shared" si="0"/>
        <v>8130710</v>
      </c>
      <c r="G8" s="1" t="s">
        <v>48</v>
      </c>
    </row>
    <row r="9" spans="2:7" ht="15.75" x14ac:dyDescent="0.25">
      <c r="B9" s="24" t="s">
        <v>36</v>
      </c>
      <c r="C9" s="25" t="s">
        <v>37</v>
      </c>
      <c r="D9" s="20">
        <v>113280</v>
      </c>
      <c r="E9" s="56">
        <v>0</v>
      </c>
      <c r="F9" s="34">
        <f t="shared" si="0"/>
        <v>113280</v>
      </c>
      <c r="G9" s="1" t="s">
        <v>48</v>
      </c>
    </row>
    <row r="10" spans="2:7" ht="15.75" x14ac:dyDescent="0.25">
      <c r="B10" s="24" t="s">
        <v>38</v>
      </c>
      <c r="C10" s="25" t="s">
        <v>39</v>
      </c>
      <c r="D10" s="20">
        <v>874512</v>
      </c>
      <c r="E10" s="56">
        <v>0</v>
      </c>
      <c r="F10" s="34">
        <f t="shared" si="0"/>
        <v>874512</v>
      </c>
      <c r="G10" s="1" t="s">
        <v>48</v>
      </c>
    </row>
    <row r="11" spans="2:7" ht="15.75" x14ac:dyDescent="0.25">
      <c r="B11" s="24" t="s">
        <v>12</v>
      </c>
      <c r="C11" s="25" t="s">
        <v>13</v>
      </c>
      <c r="D11" s="20">
        <v>247470</v>
      </c>
      <c r="E11" s="56">
        <v>0</v>
      </c>
      <c r="F11" s="34">
        <f t="shared" si="0"/>
        <v>247470</v>
      </c>
      <c r="G11" s="1" t="s">
        <v>48</v>
      </c>
    </row>
    <row r="12" spans="2:7" ht="15.75" x14ac:dyDescent="0.25">
      <c r="B12" s="24" t="s">
        <v>14</v>
      </c>
      <c r="C12" s="25" t="s">
        <v>15</v>
      </c>
      <c r="D12" s="20">
        <v>3401915</v>
      </c>
      <c r="E12" s="56">
        <v>0</v>
      </c>
      <c r="F12" s="34">
        <f t="shared" si="0"/>
        <v>3401915</v>
      </c>
      <c r="G12" s="1" t="s">
        <v>48</v>
      </c>
    </row>
    <row r="13" spans="2:7" ht="15.75" x14ac:dyDescent="0.25">
      <c r="B13" s="24" t="s">
        <v>16</v>
      </c>
      <c r="C13" s="25" t="s">
        <v>17</v>
      </c>
      <c r="D13" s="20">
        <v>2600716</v>
      </c>
      <c r="E13" s="56">
        <v>0</v>
      </c>
      <c r="F13" s="34">
        <f t="shared" si="0"/>
        <v>2600716</v>
      </c>
      <c r="G13" s="1" t="s">
        <v>48</v>
      </c>
    </row>
    <row r="14" spans="2:7" ht="15.75" x14ac:dyDescent="0.25">
      <c r="B14" s="24" t="s">
        <v>18</v>
      </c>
      <c r="C14" s="25" t="s">
        <v>19</v>
      </c>
      <c r="D14" s="20">
        <v>554270</v>
      </c>
      <c r="E14" s="56">
        <v>0</v>
      </c>
      <c r="F14" s="34">
        <f t="shared" si="0"/>
        <v>554270</v>
      </c>
      <c r="G14" s="1" t="s">
        <v>48</v>
      </c>
    </row>
    <row r="15" spans="2:7" ht="15.75" x14ac:dyDescent="0.25">
      <c r="B15" s="24" t="s">
        <v>20</v>
      </c>
      <c r="C15" s="25" t="s">
        <v>21</v>
      </c>
      <c r="D15" s="20">
        <v>803225</v>
      </c>
      <c r="E15" s="56">
        <v>0</v>
      </c>
      <c r="F15" s="34">
        <f t="shared" si="0"/>
        <v>803225</v>
      </c>
      <c r="G15" s="1" t="s">
        <v>48</v>
      </c>
    </row>
    <row r="16" spans="2:7" ht="15.75" x14ac:dyDescent="0.25">
      <c r="B16" s="24" t="s">
        <v>22</v>
      </c>
      <c r="C16" s="25" t="s">
        <v>23</v>
      </c>
      <c r="D16" s="20">
        <v>8889638.8499999996</v>
      </c>
      <c r="E16" s="56">
        <v>0</v>
      </c>
      <c r="F16" s="34">
        <f t="shared" si="0"/>
        <v>8889638.8499999996</v>
      </c>
      <c r="G16" s="1" t="s">
        <v>48</v>
      </c>
    </row>
    <row r="17" spans="2:7" ht="15.75" x14ac:dyDescent="0.25">
      <c r="B17" s="24" t="s">
        <v>24</v>
      </c>
      <c r="C17" s="25" t="s">
        <v>25</v>
      </c>
      <c r="D17" s="20">
        <v>2303022</v>
      </c>
      <c r="E17" s="56">
        <v>0</v>
      </c>
      <c r="F17" s="34">
        <f t="shared" si="0"/>
        <v>2303022</v>
      </c>
      <c r="G17" s="1" t="s">
        <v>48</v>
      </c>
    </row>
    <row r="18" spans="2:7" ht="15.75" x14ac:dyDescent="0.25">
      <c r="B18" s="38" t="s">
        <v>28</v>
      </c>
      <c r="C18" s="39" t="s">
        <v>29</v>
      </c>
      <c r="D18" s="40">
        <f>D19+D20+D21</f>
        <v>11340803.359999999</v>
      </c>
      <c r="E18" s="42" t="s">
        <v>45</v>
      </c>
      <c r="F18" s="41">
        <f>F19+F20+F21</f>
        <v>11340803.359999999</v>
      </c>
    </row>
    <row r="19" spans="2:7" ht="15.75" x14ac:dyDescent="0.25">
      <c r="B19" s="50" t="s">
        <v>44</v>
      </c>
      <c r="C19" s="35" t="s">
        <v>41</v>
      </c>
      <c r="D19" s="36">
        <v>5501474</v>
      </c>
      <c r="E19" s="42" t="s">
        <v>45</v>
      </c>
      <c r="F19" s="36">
        <v>5501474</v>
      </c>
      <c r="G19" s="1" t="s">
        <v>49</v>
      </c>
    </row>
    <row r="20" spans="2:7" ht="15.75" x14ac:dyDescent="0.25">
      <c r="B20" s="51"/>
      <c r="C20" s="35" t="s">
        <v>29</v>
      </c>
      <c r="D20" s="36">
        <v>2326716.3599999994</v>
      </c>
      <c r="E20" s="54">
        <v>0</v>
      </c>
      <c r="F20" s="37">
        <f t="shared" si="0"/>
        <v>2326716.3599999994</v>
      </c>
      <c r="G20" s="49" t="s">
        <v>50</v>
      </c>
    </row>
    <row r="21" spans="2:7" ht="15.75" x14ac:dyDescent="0.25">
      <c r="B21" s="52"/>
      <c r="C21" s="35" t="s">
        <v>43</v>
      </c>
      <c r="D21" s="36">
        <v>3512613</v>
      </c>
      <c r="E21" s="54">
        <v>0</v>
      </c>
      <c r="F21" s="37">
        <f t="shared" si="0"/>
        <v>3512613</v>
      </c>
      <c r="G21" s="1" t="s">
        <v>51</v>
      </c>
    </row>
    <row r="22" spans="2:7" ht="15" customHeight="1" x14ac:dyDescent="0.25">
      <c r="B22" s="24" t="s">
        <v>42</v>
      </c>
      <c r="C22" s="25" t="s">
        <v>31</v>
      </c>
      <c r="D22" s="20">
        <v>1675430.65</v>
      </c>
      <c r="E22" s="56">
        <v>0</v>
      </c>
      <c r="F22" s="34">
        <f t="shared" si="0"/>
        <v>1675430.65</v>
      </c>
      <c r="G22" s="1" t="s">
        <v>48</v>
      </c>
    </row>
    <row r="24" spans="2:7" ht="15.75" x14ac:dyDescent="0.25">
      <c r="C24" s="5" t="s">
        <v>3</v>
      </c>
      <c r="D24" s="26">
        <f>SUM(D5:D22)-D19-D20-D21</f>
        <v>41291291.859999999</v>
      </c>
      <c r="F24" s="26">
        <f>SUM(F5:F22)-F19-F20-F21</f>
        <v>41291291.859999999</v>
      </c>
    </row>
  </sheetData>
  <sheetProtection algorithmName="SHA-512" hashValue="sODMnPjA16pAU6hkFVoYJJHYcBzD9cMwokVzEXVcCanA37PZupLI76qKrliXAsXEbYH2UFhC5JqiZ/nLD2qkTA==" saltValue="jNRlAMUT/WmbiHtmIZgSlg==" spinCount="100000" sheet="1" objects="1" scenarios="1"/>
  <mergeCells count="1">
    <mergeCell ref="B19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קו_חום_מערבי_מקטע_8_נרקיסים</vt:lpstr>
      <vt:lpstr>קו חום מערבי מקטע 8.1 הרצוג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 Baruch</dc:creator>
  <cp:lastModifiedBy>Or Baruch</cp:lastModifiedBy>
  <dcterms:created xsi:type="dcterms:W3CDTF">2025-05-25T13:47:10Z</dcterms:created>
  <dcterms:modified xsi:type="dcterms:W3CDTF">2025-05-27T06:54:53Z</dcterms:modified>
  <dc:description>חטיבת מטה</dc:descript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0x0101000B3AF3E8E0363547995B9EF7C800055D</vt:lpwstr>
  </property>
  <property fmtid="{D5CDD505-2E9C-101B-9397-08002B2CF9AE}" pid="3" name="DMS_WORKBOOK_UID">
    <vt:lpwstr>d9df25ff10a54145982466b05ea8821f</vt:lpwstr>
  </property>
  <property fmtid="{D5CDD505-2E9C-101B-9397-08002B2CF9AE}" pid="4" name="doc_id">
    <vt:lpwstr>55531_NTA</vt:lpwstr>
  </property>
</Properties>
</file>