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פרויקטים\os1069 נתיבי אילון\מגדיר ותעריף נתא-נוסח לפרסום ועדכונים\טבלת נתונים לנתוח שכר\"/>
    </mc:Choice>
  </mc:AlternateContent>
  <xr:revisionPtr revIDLastSave="0" documentId="8_{5741D952-08AA-4F7F-8D63-45930A3B3B12}" xr6:coauthVersionLast="47" xr6:coauthVersionMax="47" xr10:uidLastSave="{00000000-0000-0000-0000-000000000000}"/>
  <bookViews>
    <workbookView xWindow="-120" yWindow="-120" windowWidth="29040" windowHeight="15840" xr2:uid="{B857F68B-5561-4C1C-A2CD-CFA0A5CEBEE9}"/>
  </bookViews>
  <sheets>
    <sheet name="גיליון1" sheetId="1" r:id="rId1"/>
  </sheets>
  <definedNames>
    <definedName name="_xlnm._FilterDatabase" localSheetId="0" hidden="1">גיליון1!$I$15:$I$74</definedName>
    <definedName name="_xlnm.Print_Area" localSheetId="0">גיליון1!$A$2:$G$76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3" i="1"/>
  <c r="F42" i="1"/>
  <c r="I42" i="1" l="1"/>
  <c r="I43" i="1"/>
  <c r="F44" i="1"/>
  <c r="F46" i="1" s="1"/>
  <c r="I46" i="1" s="1"/>
  <c r="F47" i="1" l="1"/>
  <c r="F48" i="1" s="1"/>
  <c r="I40" i="1" s="1"/>
  <c r="I44" i="1"/>
  <c r="I20" i="1" l="1"/>
  <c r="I21" i="1"/>
  <c r="F56" i="1"/>
  <c r="F55" i="1"/>
  <c r="F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I56" i="1" l="1"/>
  <c r="F58" i="1"/>
  <c r="I58" i="1" s="1"/>
  <c r="I30" i="1"/>
  <c r="F32" i="1"/>
  <c r="I32" i="1" s="1"/>
  <c r="I55" i="1"/>
  <c r="F59" i="1"/>
  <c r="F33" i="1" l="1"/>
  <c r="I33" i="1" s="1"/>
  <c r="F60" i="1"/>
  <c r="I54" i="1" s="1"/>
  <c r="I59" i="1"/>
  <c r="F34" i="1" l="1"/>
  <c r="I17" i="1" s="1"/>
  <c r="I53" i="1"/>
  <c r="I52" i="1"/>
  <c r="I61" i="1"/>
  <c r="I57" i="1"/>
  <c r="I60" i="1"/>
  <c r="I41" i="1"/>
  <c r="I47" i="1"/>
  <c r="I37" i="1" l="1"/>
  <c r="I34" i="1"/>
  <c r="I19" i="1"/>
  <c r="I31" i="1"/>
  <c r="I35" i="1"/>
  <c r="I36" i="1"/>
  <c r="I45" i="1"/>
  <c r="I39" i="1"/>
  <c r="I38" i="1"/>
  <c r="I50" i="1"/>
  <c r="I49" i="1"/>
  <c r="I48" i="1"/>
</calcChain>
</file>

<file path=xl/sharedStrings.xml><?xml version="1.0" encoding="utf-8"?>
<sst xmlns="http://schemas.openxmlformats.org/spreadsheetml/2006/main" count="98" uniqueCount="53">
  <si>
    <t>יחידת התעריפים</t>
  </si>
  <si>
    <t xml:space="preserve">שם הפרוייקט:  </t>
  </si>
  <si>
    <t xml:space="preserve">מנהל הפרוייקט: </t>
  </si>
  <si>
    <t xml:space="preserve">משרד המדידות: </t>
  </si>
  <si>
    <t xml:space="preserve">פרק </t>
  </si>
  <si>
    <t>תאור המדידה /המיפוי</t>
  </si>
  <si>
    <t xml:space="preserve">יח' </t>
  </si>
  <si>
    <t xml:space="preserve">כמות </t>
  </si>
  <si>
    <t xml:space="preserve">הערות </t>
  </si>
  <si>
    <t xml:space="preserve">פוטוגרמטריה </t>
  </si>
  <si>
    <t xml:space="preserve">דונם </t>
  </si>
  <si>
    <t>אורתופוטו</t>
  </si>
  <si>
    <t xml:space="preserve">מדידה מצבית או טופוגרפית </t>
  </si>
  <si>
    <t xml:space="preserve">רשת בקרה </t>
  </si>
  <si>
    <t>קמ"א</t>
  </si>
  <si>
    <t xml:space="preserve">קמ"א </t>
  </si>
  <si>
    <t xml:space="preserve">סימונים </t>
  </si>
  <si>
    <t xml:space="preserve">חישוב גבולות רשומים </t>
  </si>
  <si>
    <t>מצב תכנוני מאושר (קומפילציה )</t>
  </si>
  <si>
    <t xml:space="preserve">סקר בעלויות בהתאם לנסחי רישום </t>
  </si>
  <si>
    <t xml:space="preserve">תוכנית לצורכי רישום </t>
  </si>
  <si>
    <t>מדידות מיוחדות</t>
  </si>
  <si>
    <t>שעת עבודת עריכה במחשב</t>
  </si>
  <si>
    <t>חתימת מנהל הפרוייקט: ____________________</t>
  </si>
  <si>
    <t>תאריך:  _______________</t>
  </si>
  <si>
    <t>תאריך: ________________</t>
  </si>
  <si>
    <t>מס' חוזה:</t>
  </si>
  <si>
    <r>
      <rPr>
        <b/>
        <u/>
        <sz val="14"/>
        <color indexed="8"/>
        <rFont val="Arial"/>
        <family val="2"/>
      </rPr>
      <t xml:space="preserve">טבלת נתונים לצורך ניתוח שכר </t>
    </r>
    <r>
      <rPr>
        <b/>
        <u/>
        <sz val="12"/>
        <color indexed="8"/>
        <rFont val="Arial"/>
        <family val="2"/>
      </rPr>
      <t>(לא כולל מע"מ)</t>
    </r>
  </si>
  <si>
    <t>סה"כ תשלום מבוקש (₪)</t>
  </si>
  <si>
    <t xml:space="preserve">מחיר ליחידה (₪) </t>
  </si>
  <si>
    <t>-</t>
  </si>
  <si>
    <t>הנחה:</t>
  </si>
  <si>
    <t>(*או באישור הנתונים במסך דו שיח פנימי טבלאי)</t>
  </si>
  <si>
    <t>יחושב ע"פ מחירון נת"א</t>
  </si>
  <si>
    <t>הפקעות</t>
  </si>
  <si>
    <t>גוש</t>
  </si>
  <si>
    <t>חלקה</t>
  </si>
  <si>
    <t>יום</t>
  </si>
  <si>
    <t>חתימת יחידת התעריפים: ___________________</t>
  </si>
  <si>
    <t>הבטחת איכות - יום מדידה בשדה</t>
  </si>
  <si>
    <t>הבטחת איכות - יום מדידה במשרד</t>
  </si>
  <si>
    <t>V</t>
  </si>
  <si>
    <t>להדפסה</t>
  </si>
  <si>
    <t xml:space="preserve">מדידת תשתית תת קרקעית </t>
  </si>
  <si>
    <t>v</t>
  </si>
  <si>
    <r>
      <rPr>
        <b/>
        <sz val="14"/>
        <color rgb="FF000000"/>
        <rFont val="Arial"/>
        <family val="2"/>
      </rPr>
      <t>מדידות</t>
    </r>
    <r>
      <rPr>
        <b/>
        <sz val="12"/>
        <color indexed="8"/>
        <rFont val="Arial"/>
        <family val="2"/>
      </rPr>
      <t xml:space="preserve"> </t>
    </r>
    <r>
      <rPr>
        <b/>
        <sz val="14"/>
        <color rgb="FF000000"/>
        <rFont val="Arial"/>
        <family val="2"/>
      </rPr>
      <t>לתכנון</t>
    </r>
  </si>
  <si>
    <t>טבלת נתוני מדידות ומיפוי בפרוייקט נתיבי איילון המבוסס על מחירון נתיבי איילון ינואר 2022</t>
  </si>
  <si>
    <r>
      <rPr>
        <b/>
        <sz val="14"/>
        <color rgb="FF000000"/>
        <rFont val="Arial"/>
        <family val="2"/>
      </rPr>
      <t>מדידות</t>
    </r>
    <r>
      <rPr>
        <b/>
        <sz val="12"/>
        <color indexed="8"/>
        <rFont val="Arial"/>
        <family val="2"/>
      </rPr>
      <t xml:space="preserve"> </t>
    </r>
    <r>
      <rPr>
        <b/>
        <sz val="14"/>
        <color rgb="FF000000"/>
        <rFont val="Arial"/>
        <family val="2"/>
      </rPr>
      <t>להפקעות ותכניות לצרכי רישום</t>
    </r>
  </si>
  <si>
    <t>מדידות הבטחת איכות</t>
  </si>
  <si>
    <t>היקף (אורך תוואי-קמ"א)</t>
  </si>
  <si>
    <t>תאור העבודה</t>
  </si>
  <si>
    <t>סה"כ לאחר הנחה:</t>
  </si>
  <si>
    <t>סה"כ: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</si>
</sst>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  <charset val="177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4"/>
      <color indexed="8"/>
      <name val="Arial"/>
      <family val="2"/>
    </font>
    <font>
      <sz val="12"/>
      <color indexed="8"/>
      <name val="Arial"/>
      <family val="2"/>
      <charset val="177"/>
    </font>
    <font>
      <sz val="12"/>
      <color theme="1"/>
      <name val="Arial"/>
      <family val="2"/>
      <scheme val="minor"/>
    </font>
    <font>
      <b/>
      <sz val="14"/>
      <color indexed="8"/>
      <name val="Arial"/>
      <family val="2"/>
    </font>
    <font>
      <sz val="10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sz val="12"/>
      <name val="Arial"/>
      <family val="2"/>
      <charset val="177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16" xfId="0" applyFont="1" applyBorder="1" applyProtection="1">
      <protection locked="0"/>
    </xf>
    <xf numFmtId="0" fontId="5" fillId="5" borderId="4" xfId="0" applyFont="1" applyFill="1" applyBorder="1" applyAlignment="1" applyProtection="1">
      <alignment horizontal="center"/>
      <protection locked="0"/>
    </xf>
    <xf numFmtId="0" fontId="5" fillId="4" borderId="13" xfId="0" applyFont="1" applyFill="1" applyBorder="1"/>
    <xf numFmtId="0" fontId="5" fillId="3" borderId="4" xfId="0" applyFont="1" applyFill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14" xfId="0" applyFont="1" applyBorder="1"/>
    <xf numFmtId="0" fontId="5" fillId="0" borderId="7" xfId="0" applyFont="1" applyBorder="1"/>
    <xf numFmtId="0" fontId="5" fillId="0" borderId="4" xfId="0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/>
    </xf>
    <xf numFmtId="2" fontId="5" fillId="3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 shrinkToFit="1"/>
    </xf>
    <xf numFmtId="0" fontId="1" fillId="4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9" fontId="5" fillId="5" borderId="4" xfId="0" applyNumberFormat="1" applyFont="1" applyFill="1" applyBorder="1" applyAlignment="1" applyProtection="1">
      <alignment horizontal="center"/>
      <protection locked="0"/>
    </xf>
    <xf numFmtId="3" fontId="5" fillId="5" borderId="4" xfId="0" applyNumberFormat="1" applyFont="1" applyFill="1" applyBorder="1" applyAlignment="1" applyProtection="1">
      <alignment horizontal="center"/>
      <protection locked="0"/>
    </xf>
    <xf numFmtId="3" fontId="5" fillId="0" borderId="5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right" readingOrder="2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5" fillId="4" borderId="10" xfId="0" applyFont="1" applyFill="1" applyBorder="1"/>
    <xf numFmtId="0" fontId="5" fillId="3" borderId="11" xfId="0" applyFont="1" applyFill="1" applyBorder="1"/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12" xfId="0" applyFont="1" applyBorder="1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5" xfId="0" applyFont="1" applyBorder="1" applyProtection="1">
      <protection locked="0"/>
    </xf>
    <xf numFmtId="9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" fillId="4" borderId="12" xfId="0" applyFont="1" applyFill="1" applyBorder="1" applyAlignment="1" applyProtection="1">
      <alignment horizontal="center" vertical="center" wrapText="1"/>
      <protection locked="0" hidden="1"/>
    </xf>
    <xf numFmtId="0" fontId="5" fillId="4" borderId="13" xfId="0" applyFont="1" applyFill="1" applyBorder="1" applyAlignment="1">
      <alignment horizontal="center"/>
    </xf>
    <xf numFmtId="0" fontId="5" fillId="5" borderId="11" xfId="0" applyFont="1" applyFill="1" applyBorder="1" applyAlignment="1" applyProtection="1">
      <alignment horizontal="center"/>
      <protection locked="0"/>
    </xf>
    <xf numFmtId="0" fontId="5" fillId="0" borderId="19" xfId="0" applyFont="1" applyBorder="1" applyProtection="1">
      <protection locked="0"/>
    </xf>
    <xf numFmtId="3" fontId="10" fillId="0" borderId="1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0" fontId="1" fillId="3" borderId="4" xfId="0" applyFont="1" applyFill="1" applyBorder="1"/>
    <xf numFmtId="3" fontId="1" fillId="0" borderId="5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6" xfId="0" applyFont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4" fillId="0" borderId="8" xfId="0" applyFont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1</xdr:row>
      <xdr:rowOff>0</xdr:rowOff>
    </xdr:from>
    <xdr:to>
      <xdr:col>4</xdr:col>
      <xdr:colOff>930729</xdr:colOff>
      <xdr:row>7</xdr:row>
      <xdr:rowOff>159203</xdr:rowOff>
    </xdr:to>
    <xdr:pic>
      <xdr:nvPicPr>
        <xdr:cNvPr id="2" name="תמונה 2">
          <a:extLst>
            <a:ext uri="{FF2B5EF4-FFF2-40B4-BE49-F238E27FC236}">
              <a16:creationId xmlns:a16="http://schemas.microsoft.com/office/drawing/2014/main" id="{43C72AD6-27A0-45EC-9283-48EB6988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508775" y="180975"/>
          <a:ext cx="31337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62</xdr:row>
      <xdr:rowOff>81643</xdr:rowOff>
    </xdr:from>
    <xdr:to>
      <xdr:col>5</xdr:col>
      <xdr:colOff>790575</xdr:colOff>
      <xdr:row>67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7663B2-7D69-418F-87C9-AFA083F58310}"/>
            </a:ext>
          </a:extLst>
        </xdr:cNvPr>
        <xdr:cNvSpPr txBox="1">
          <a:spLocks noChangeArrowheads="1"/>
        </xdr:cNvSpPr>
      </xdr:nvSpPr>
      <xdr:spPr bwMode="auto">
        <a:xfrm>
          <a:off x="11144194210" y="12015107"/>
          <a:ext cx="5464629" cy="802822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0" tIns="27432" rIns="36576" bIns="0" anchor="t"/>
        <a:lstStyle/>
        <a:p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הערות:</a:t>
          </a:r>
        </a:p>
        <a:p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1. על מנהל הפרוייקט לצרף למסמך זה תרשים דיגיטלי שעליו יופיעו גבולות הפרוייקט.</a:t>
          </a:r>
        </a:p>
        <a:p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2. המחירים המצויינים הינם לצורכי הכנת החוזה בלבד ואינו מהווה הזמנה לביצוע.</a:t>
          </a:r>
        </a:p>
        <a:p>
          <a:pPr algn="r" rtl="1"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3. יש להגיש חשבון לאחר הביצוע בהתאם לחוזה המאושר על ידי נתיבי אילון. </a:t>
          </a:r>
        </a:p>
        <a:p>
          <a:pPr algn="r" rtl="1">
            <a:defRPr sz="1000"/>
          </a:pPr>
          <a:endParaRPr lang="he-IL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22044-C6F4-4325-89E6-47C6AC3CCBA8}">
  <sheetPr>
    <pageSetUpPr fitToPage="1"/>
  </sheetPr>
  <dimension ref="A4:T74"/>
  <sheetViews>
    <sheetView rightToLeft="1" tabSelected="1" topLeftCell="A11" zoomScale="80" zoomScaleNormal="80" workbookViewId="0">
      <selection activeCell="C14" sqref="C14:E14"/>
    </sheetView>
  </sheetViews>
  <sheetFormatPr defaultRowHeight="14.25" x14ac:dyDescent="0.2"/>
  <cols>
    <col min="1" max="1" width="4.625" customWidth="1"/>
    <col min="2" max="2" width="30.75" customWidth="1"/>
    <col min="3" max="3" width="11" customWidth="1"/>
    <col min="4" max="4" width="9" style="14"/>
    <col min="5" max="5" width="13.75" style="14" customWidth="1"/>
    <col min="6" max="6" width="15.25" style="14" customWidth="1"/>
    <col min="7" max="7" width="21.25" customWidth="1"/>
    <col min="9" max="9" width="9" style="14"/>
  </cols>
  <sheetData>
    <row r="4" spans="1:9" ht="27.75" customHeight="1" x14ac:dyDescent="0.25">
      <c r="A4" s="12"/>
      <c r="B4" s="13"/>
      <c r="C4" s="13"/>
      <c r="D4" s="13"/>
      <c r="E4" s="13"/>
      <c r="F4" s="13"/>
      <c r="G4" s="13"/>
      <c r="H4" s="14"/>
    </row>
    <row r="5" spans="1:9" ht="15.75" x14ac:dyDescent="0.25">
      <c r="A5" s="12"/>
      <c r="B5" s="13"/>
      <c r="C5" s="13"/>
      <c r="D5" s="13"/>
      <c r="E5" s="13"/>
      <c r="F5" s="13"/>
      <c r="G5" s="13"/>
      <c r="H5" s="14"/>
      <c r="I5" s="21"/>
    </row>
    <row r="6" spans="1:9" ht="15.75" x14ac:dyDescent="0.25">
      <c r="A6" s="12"/>
      <c r="B6" s="13"/>
      <c r="C6" s="13"/>
      <c r="D6" s="13"/>
      <c r="E6" s="13"/>
      <c r="F6" s="13"/>
      <c r="G6" s="13"/>
      <c r="H6" s="14"/>
    </row>
    <row r="7" spans="1:9" ht="15.75" x14ac:dyDescent="0.25">
      <c r="B7" s="12"/>
      <c r="C7" s="13"/>
      <c r="D7" s="13"/>
      <c r="E7" s="13"/>
      <c r="F7" s="13"/>
      <c r="G7" s="13"/>
      <c r="H7" s="14"/>
    </row>
    <row r="8" spans="1:9" ht="16.5" thickBot="1" x14ac:dyDescent="0.3">
      <c r="B8" s="12"/>
      <c r="C8" s="13"/>
      <c r="D8" s="13"/>
      <c r="E8" s="13"/>
      <c r="F8" s="13"/>
      <c r="G8" s="13"/>
      <c r="H8" s="14"/>
    </row>
    <row r="9" spans="1:9" ht="15.75" thickBot="1" x14ac:dyDescent="0.3">
      <c r="A9" s="64" t="s">
        <v>0</v>
      </c>
      <c r="B9" s="65"/>
      <c r="C9" s="65" t="s">
        <v>0</v>
      </c>
      <c r="D9" s="65"/>
      <c r="E9" s="65"/>
      <c r="F9" s="65"/>
      <c r="G9" s="66"/>
      <c r="H9" s="14"/>
    </row>
    <row r="10" spans="1:9" ht="18.75" customHeight="1" thickBot="1" x14ac:dyDescent="0.3">
      <c r="A10" s="64" t="s">
        <v>46</v>
      </c>
      <c r="B10" s="65"/>
      <c r="C10" s="65"/>
      <c r="D10" s="65"/>
      <c r="E10" s="65"/>
      <c r="F10" s="65"/>
      <c r="G10" s="66"/>
      <c r="H10" s="14"/>
    </row>
    <row r="11" spans="1:9" ht="15.75" x14ac:dyDescent="0.25">
      <c r="A11" s="15"/>
      <c r="B11" s="14"/>
      <c r="C11" s="14"/>
      <c r="G11" s="14"/>
      <c r="H11" s="14"/>
    </row>
    <row r="12" spans="1:9" ht="21" customHeight="1" x14ac:dyDescent="0.25">
      <c r="A12" s="15"/>
      <c r="B12" s="16" t="s">
        <v>1</v>
      </c>
      <c r="C12" s="78"/>
      <c r="D12" s="78"/>
      <c r="E12" s="78"/>
      <c r="F12" s="13" t="s">
        <v>26</v>
      </c>
      <c r="G12" s="49"/>
      <c r="H12" s="14"/>
    </row>
    <row r="13" spans="1:9" ht="21" customHeight="1" x14ac:dyDescent="0.25">
      <c r="A13" s="15"/>
      <c r="B13" s="16" t="s">
        <v>2</v>
      </c>
      <c r="C13" s="78"/>
      <c r="D13" s="78"/>
      <c r="E13" s="78"/>
      <c r="G13" s="14"/>
      <c r="H13" s="14"/>
    </row>
    <row r="14" spans="1:9" ht="24" customHeight="1" thickBot="1" x14ac:dyDescent="0.3">
      <c r="A14" s="12"/>
      <c r="B14" s="16" t="s">
        <v>3</v>
      </c>
      <c r="C14" s="79"/>
      <c r="D14" s="79"/>
      <c r="E14" s="79"/>
      <c r="F14" s="13"/>
      <c r="G14" s="13"/>
      <c r="H14" s="14"/>
    </row>
    <row r="15" spans="1:9" ht="32.25" customHeight="1" x14ac:dyDescent="0.2">
      <c r="I15" s="53" t="s">
        <v>42</v>
      </c>
    </row>
    <row r="16" spans="1:9" ht="18.75" thickBot="1" x14ac:dyDescent="0.3">
      <c r="A16" s="12"/>
      <c r="B16" s="70" t="s">
        <v>27</v>
      </c>
      <c r="C16" s="71"/>
      <c r="D16" s="71"/>
      <c r="E16" s="71"/>
      <c r="F16" s="71"/>
      <c r="G16" s="71"/>
      <c r="H16" s="14"/>
      <c r="I16" s="60" t="s">
        <v>44</v>
      </c>
    </row>
    <row r="17" spans="1:20" ht="18.75" customHeight="1" thickBot="1" x14ac:dyDescent="0.3">
      <c r="A17" s="64" t="s">
        <v>45</v>
      </c>
      <c r="B17" s="65"/>
      <c r="C17" s="65"/>
      <c r="D17" s="65"/>
      <c r="E17" s="65"/>
      <c r="F17" s="65"/>
      <c r="G17" s="66"/>
      <c r="H17" s="14"/>
      <c r="I17" s="59" t="str">
        <f>IF(($F$34&lt;&gt;0),"V","X")</f>
        <v>X</v>
      </c>
    </row>
    <row r="18" spans="1:20" ht="15" customHeight="1" thickBot="1" x14ac:dyDescent="0.25">
      <c r="I18" s="60" t="s">
        <v>44</v>
      </c>
    </row>
    <row r="19" spans="1:20" s="21" customFormat="1" ht="33" customHeight="1" x14ac:dyDescent="0.2">
      <c r="A19" s="17" t="s">
        <v>4</v>
      </c>
      <c r="B19" s="18" t="s">
        <v>5</v>
      </c>
      <c r="C19" s="18" t="s">
        <v>6</v>
      </c>
      <c r="D19" s="18" t="s">
        <v>7</v>
      </c>
      <c r="E19" s="18" t="s">
        <v>29</v>
      </c>
      <c r="F19" s="19" t="s">
        <v>28</v>
      </c>
      <c r="G19" s="20" t="s">
        <v>8</v>
      </c>
      <c r="I19" s="59" t="str">
        <f>IF(($F$34&lt;&gt;0),"V","X")</f>
        <v>X</v>
      </c>
    </row>
    <row r="20" spans="1:20" ht="24.95" customHeight="1" x14ac:dyDescent="0.25">
      <c r="A20" s="3">
        <v>1</v>
      </c>
      <c r="B20" s="11" t="s">
        <v>9</v>
      </c>
      <c r="C20" s="9" t="s">
        <v>10</v>
      </c>
      <c r="D20" s="2"/>
      <c r="E20" s="10" t="s">
        <v>30</v>
      </c>
      <c r="F20" s="32"/>
      <c r="G20" s="72" t="s">
        <v>33</v>
      </c>
      <c r="I20" s="59" t="str">
        <f>IF(F20&lt;&gt;0,"V","X")</f>
        <v>X</v>
      </c>
    </row>
    <row r="21" spans="1:20" ht="24.95" customHeight="1" x14ac:dyDescent="0.25">
      <c r="A21" s="3">
        <v>2</v>
      </c>
      <c r="B21" s="4" t="s">
        <v>11</v>
      </c>
      <c r="C21" s="9" t="s">
        <v>10</v>
      </c>
      <c r="D21" s="2"/>
      <c r="E21" s="10" t="s">
        <v>30</v>
      </c>
      <c r="F21" s="32"/>
      <c r="G21" s="72"/>
      <c r="I21" s="59" t="str">
        <f t="shared" ref="I21:I60" si="0">IF(F21&lt;&gt;0,"V","X")</f>
        <v>X</v>
      </c>
    </row>
    <row r="22" spans="1:20" ht="24.95" customHeight="1" x14ac:dyDescent="0.2">
      <c r="A22" s="3">
        <v>3</v>
      </c>
      <c r="B22" s="4" t="s">
        <v>12</v>
      </c>
      <c r="C22" s="9" t="s">
        <v>10</v>
      </c>
      <c r="D22" s="2"/>
      <c r="E22" s="26">
        <v>2500</v>
      </c>
      <c r="F22" s="26">
        <f t="shared" ref="F22:F28" si="1">E22*D22</f>
        <v>0</v>
      </c>
      <c r="G22" s="1"/>
      <c r="I22" s="59" t="str">
        <f t="shared" si="0"/>
        <v>X</v>
      </c>
    </row>
    <row r="23" spans="1:20" ht="24.95" customHeight="1" x14ac:dyDescent="0.2">
      <c r="A23" s="3">
        <v>4</v>
      </c>
      <c r="B23" s="4" t="s">
        <v>13</v>
      </c>
      <c r="C23" s="6" t="s">
        <v>14</v>
      </c>
      <c r="D23" s="2"/>
      <c r="E23" s="26">
        <v>5000</v>
      </c>
      <c r="F23" s="26">
        <f t="shared" si="1"/>
        <v>0</v>
      </c>
      <c r="G23" s="1"/>
      <c r="I23" s="59" t="str">
        <f t="shared" si="0"/>
        <v>X</v>
      </c>
    </row>
    <row r="24" spans="1:20" ht="24.95" customHeight="1" x14ac:dyDescent="0.2">
      <c r="A24" s="3">
        <v>5</v>
      </c>
      <c r="B24" s="4" t="s">
        <v>43</v>
      </c>
      <c r="C24" s="6" t="s">
        <v>15</v>
      </c>
      <c r="D24" s="2"/>
      <c r="E24" s="58">
        <v>20000</v>
      </c>
      <c r="F24" s="26">
        <f t="shared" si="1"/>
        <v>0</v>
      </c>
      <c r="G24" s="1"/>
      <c r="I24" s="59" t="str">
        <f t="shared" si="0"/>
        <v>X</v>
      </c>
    </row>
    <row r="25" spans="1:20" ht="24.95" customHeight="1" x14ac:dyDescent="0.2">
      <c r="A25" s="3">
        <v>6</v>
      </c>
      <c r="B25" s="4" t="s">
        <v>16</v>
      </c>
      <c r="C25" s="6" t="s">
        <v>14</v>
      </c>
      <c r="D25" s="2"/>
      <c r="E25" s="58">
        <v>5000</v>
      </c>
      <c r="F25" s="26">
        <f t="shared" si="1"/>
        <v>0</v>
      </c>
      <c r="G25" s="1"/>
      <c r="I25" s="59" t="str">
        <f t="shared" si="0"/>
        <v>X</v>
      </c>
    </row>
    <row r="26" spans="1:20" ht="24.95" customHeight="1" x14ac:dyDescent="0.2">
      <c r="A26" s="3">
        <v>7</v>
      </c>
      <c r="B26" s="4" t="s">
        <v>17</v>
      </c>
      <c r="C26" s="6" t="s">
        <v>15</v>
      </c>
      <c r="D26" s="2"/>
      <c r="E26" s="58">
        <v>20000</v>
      </c>
      <c r="F26" s="26">
        <f t="shared" si="1"/>
        <v>0</v>
      </c>
      <c r="G26" s="1"/>
      <c r="I26" s="59" t="str">
        <f t="shared" si="0"/>
        <v>X</v>
      </c>
    </row>
    <row r="27" spans="1:20" ht="24.95" customHeight="1" x14ac:dyDescent="0.25">
      <c r="A27" s="3">
        <v>8</v>
      </c>
      <c r="B27" s="4" t="s">
        <v>18</v>
      </c>
      <c r="C27" s="6" t="s">
        <v>14</v>
      </c>
      <c r="D27" s="2"/>
      <c r="E27" s="26">
        <v>15000</v>
      </c>
      <c r="F27" s="26">
        <f t="shared" si="1"/>
        <v>0</v>
      </c>
      <c r="G27" s="1"/>
      <c r="I27" s="59" t="str">
        <f t="shared" si="0"/>
        <v>X</v>
      </c>
      <c r="T27" s="52"/>
    </row>
    <row r="28" spans="1:20" ht="24.95" customHeight="1" x14ac:dyDescent="0.2">
      <c r="A28" s="3">
        <v>9</v>
      </c>
      <c r="B28" s="4" t="s">
        <v>19</v>
      </c>
      <c r="C28" s="6" t="s">
        <v>15</v>
      </c>
      <c r="D28" s="2"/>
      <c r="E28" s="26">
        <v>5000</v>
      </c>
      <c r="F28" s="26">
        <f t="shared" si="1"/>
        <v>0</v>
      </c>
      <c r="G28" s="1"/>
      <c r="I28" s="59" t="str">
        <f t="shared" si="0"/>
        <v>X</v>
      </c>
    </row>
    <row r="29" spans="1:20" ht="24.95" customHeight="1" x14ac:dyDescent="0.2">
      <c r="A29" s="3">
        <v>10</v>
      </c>
      <c r="B29" s="4" t="s">
        <v>21</v>
      </c>
      <c r="C29" s="6" t="s">
        <v>15</v>
      </c>
      <c r="D29" s="2"/>
      <c r="E29" s="26">
        <v>5000</v>
      </c>
      <c r="F29" s="26">
        <f>E29*D29</f>
        <v>0</v>
      </c>
      <c r="G29" s="1"/>
      <c r="I29" s="59" t="str">
        <f t="shared" si="0"/>
        <v>X</v>
      </c>
    </row>
    <row r="30" spans="1:20" ht="24.95" customHeight="1" x14ac:dyDescent="0.2">
      <c r="A30" s="3">
        <v>11</v>
      </c>
      <c r="B30" s="4" t="s">
        <v>22</v>
      </c>
      <c r="C30" s="6" t="s">
        <v>15</v>
      </c>
      <c r="D30" s="2"/>
      <c r="E30" s="26">
        <v>2000</v>
      </c>
      <c r="F30" s="26">
        <f>E30*D30</f>
        <v>0</v>
      </c>
      <c r="G30" s="1"/>
      <c r="I30" s="59" t="str">
        <f t="shared" si="0"/>
        <v>X</v>
      </c>
    </row>
    <row r="31" spans="1:20" ht="24.95" customHeight="1" x14ac:dyDescent="0.2">
      <c r="A31" s="3"/>
      <c r="B31" s="4"/>
      <c r="C31" s="6"/>
      <c r="D31" s="23"/>
      <c r="E31" s="26"/>
      <c r="F31" s="26"/>
      <c r="G31" s="1"/>
      <c r="I31" s="59" t="str">
        <f>IF(($F$34&lt;&gt;0),"V","X")</f>
        <v>X</v>
      </c>
    </row>
    <row r="32" spans="1:20" ht="24.95" customHeight="1" x14ac:dyDescent="0.25">
      <c r="A32" s="3"/>
      <c r="B32" s="62" t="s">
        <v>52</v>
      </c>
      <c r="C32" s="22"/>
      <c r="D32" s="23"/>
      <c r="E32" s="27"/>
      <c r="F32" s="63">
        <f>SUM(F20:F30)</f>
        <v>0</v>
      </c>
      <c r="G32" s="1"/>
      <c r="I32" s="59" t="str">
        <f t="shared" si="0"/>
        <v>X</v>
      </c>
    </row>
    <row r="33" spans="1:9" ht="24.95" customHeight="1" thickBot="1" x14ac:dyDescent="0.3">
      <c r="A33" s="3"/>
      <c r="B33" s="62" t="s">
        <v>31</v>
      </c>
      <c r="C33" s="22"/>
      <c r="D33" s="31">
        <v>0.2</v>
      </c>
      <c r="E33" s="27"/>
      <c r="F33" s="63">
        <f>F32*D33</f>
        <v>0</v>
      </c>
      <c r="G33" s="1"/>
      <c r="I33" s="59" t="str">
        <f t="shared" si="0"/>
        <v>X</v>
      </c>
    </row>
    <row r="34" spans="1:9" ht="24.95" customHeight="1" thickBot="1" x14ac:dyDescent="0.3">
      <c r="A34" s="3"/>
      <c r="B34" s="62" t="s">
        <v>51</v>
      </c>
      <c r="C34" s="5"/>
      <c r="D34" s="24"/>
      <c r="E34" s="28"/>
      <c r="F34" s="34">
        <f>SUM(F20:F30)-F33</f>
        <v>0</v>
      </c>
      <c r="G34" s="56"/>
      <c r="I34" s="59" t="str">
        <f t="shared" si="0"/>
        <v>X</v>
      </c>
    </row>
    <row r="35" spans="1:9" ht="20.100000000000001" customHeight="1" thickBot="1" x14ac:dyDescent="0.25">
      <c r="A35" s="7"/>
      <c r="B35" s="8"/>
      <c r="C35" s="8"/>
      <c r="D35" s="25"/>
      <c r="E35" s="29"/>
      <c r="F35" s="30"/>
      <c r="G35" s="47"/>
      <c r="I35" s="59" t="str">
        <f>IF(($F$34&lt;&gt;0),"V","X")</f>
        <v>X</v>
      </c>
    </row>
    <row r="36" spans="1:9" ht="20.100000000000001" customHeight="1" x14ac:dyDescent="0.2">
      <c r="A36" s="44"/>
      <c r="B36" s="44"/>
      <c r="C36" s="44"/>
      <c r="D36" s="45"/>
      <c r="E36" s="46"/>
      <c r="F36" s="45"/>
      <c r="G36" s="44"/>
      <c r="I36" s="59" t="str">
        <f>IF(($F$34&lt;&gt;0),"V","X")</f>
        <v>X</v>
      </c>
    </row>
    <row r="37" spans="1:9" ht="15" thickBot="1" x14ac:dyDescent="0.25">
      <c r="I37" s="59" t="str">
        <f>IF(($F$34&lt;&gt;0),"V","X")</f>
        <v>X</v>
      </c>
    </row>
    <row r="38" spans="1:9" ht="18.75" customHeight="1" thickBot="1" x14ac:dyDescent="0.3">
      <c r="A38" s="64" t="s">
        <v>47</v>
      </c>
      <c r="B38" s="65"/>
      <c r="C38" s="65"/>
      <c r="D38" s="65"/>
      <c r="E38" s="65"/>
      <c r="F38" s="65"/>
      <c r="G38" s="66"/>
      <c r="H38" s="14"/>
      <c r="I38" s="59" t="str">
        <f>IF(($F$48&lt;&gt;0),"V","X")</f>
        <v>X</v>
      </c>
    </row>
    <row r="39" spans="1:9" ht="15" customHeight="1" thickBot="1" x14ac:dyDescent="0.25">
      <c r="A39" s="44"/>
      <c r="B39" s="44"/>
      <c r="C39" s="44"/>
      <c r="D39" s="45"/>
      <c r="E39" s="46"/>
      <c r="F39" s="45"/>
      <c r="G39" s="44"/>
      <c r="I39" s="59" t="str">
        <f>IF(($F$48&lt;&gt;0),"V","X")</f>
        <v>X</v>
      </c>
    </row>
    <row r="40" spans="1:9" s="21" customFormat="1" ht="33" customHeight="1" thickBot="1" x14ac:dyDescent="0.25">
      <c r="A40" s="17" t="s">
        <v>4</v>
      </c>
      <c r="B40" s="18" t="s">
        <v>50</v>
      </c>
      <c r="C40" s="18" t="s">
        <v>6</v>
      </c>
      <c r="D40" s="18" t="s">
        <v>7</v>
      </c>
      <c r="E40" s="18" t="s">
        <v>29</v>
      </c>
      <c r="F40" s="19" t="s">
        <v>28</v>
      </c>
      <c r="G40" s="20" t="s">
        <v>8</v>
      </c>
      <c r="I40" s="59" t="str">
        <f>IF(($F$48&lt;&gt;0),"V","X")</f>
        <v>X</v>
      </c>
    </row>
    <row r="41" spans="1:9" ht="24.95" customHeight="1" x14ac:dyDescent="0.2">
      <c r="A41" s="67">
        <v>1</v>
      </c>
      <c r="B41" s="73" t="s">
        <v>34</v>
      </c>
      <c r="C41" s="41" t="s">
        <v>35</v>
      </c>
      <c r="D41" s="55"/>
      <c r="E41" s="57">
        <v>45000</v>
      </c>
      <c r="F41" s="42">
        <f>E41*D41</f>
        <v>0</v>
      </c>
      <c r="G41" s="43"/>
      <c r="I41" s="59" t="str">
        <f>IF(F41&lt;&gt;0,"V","X")</f>
        <v>X</v>
      </c>
    </row>
    <row r="42" spans="1:9" ht="24.95" customHeight="1" x14ac:dyDescent="0.2">
      <c r="A42" s="68"/>
      <c r="B42" s="74"/>
      <c r="C42" s="6" t="s">
        <v>36</v>
      </c>
      <c r="D42" s="2"/>
      <c r="E42" s="58">
        <v>1000</v>
      </c>
      <c r="F42" s="26">
        <f>E42*D42</f>
        <v>0</v>
      </c>
      <c r="G42" s="1"/>
      <c r="I42" s="59" t="str">
        <f t="shared" ref="I42:I43" si="2">IF(F42&lt;&gt;0,"V","X")</f>
        <v>X</v>
      </c>
    </row>
    <row r="43" spans="1:9" ht="35.25" customHeight="1" x14ac:dyDescent="0.2">
      <c r="A43" s="68"/>
      <c r="B43" s="74"/>
      <c r="C43" s="9" t="s">
        <v>49</v>
      </c>
      <c r="D43" s="2"/>
      <c r="E43" s="58">
        <v>4000</v>
      </c>
      <c r="F43" s="26">
        <f>E43*D43</f>
        <v>0</v>
      </c>
      <c r="G43" s="1"/>
      <c r="I43" s="59" t="str">
        <f t="shared" si="2"/>
        <v>X</v>
      </c>
    </row>
    <row r="44" spans="1:9" ht="24.95" customHeight="1" x14ac:dyDescent="0.2">
      <c r="A44" s="54">
        <v>2</v>
      </c>
      <c r="B44" s="4" t="s">
        <v>20</v>
      </c>
      <c r="C44" s="6" t="s">
        <v>15</v>
      </c>
      <c r="D44" s="2"/>
      <c r="E44" s="26">
        <v>80000</v>
      </c>
      <c r="F44" s="26">
        <f t="shared" ref="F44" si="3">E44*D44</f>
        <v>0</v>
      </c>
      <c r="G44" s="1"/>
      <c r="I44" s="59" t="str">
        <f>IF((F44&lt;&gt;0),"V","X")</f>
        <v>X</v>
      </c>
    </row>
    <row r="45" spans="1:9" ht="24.95" customHeight="1" x14ac:dyDescent="0.2">
      <c r="A45" s="54"/>
      <c r="B45" s="4"/>
      <c r="C45" s="6"/>
      <c r="D45" s="38"/>
      <c r="E45" s="38"/>
      <c r="F45" s="26"/>
      <c r="G45" s="1"/>
      <c r="I45" s="59" t="str">
        <f>IF(($F$48&lt;&gt;0),"V","X")</f>
        <v>X</v>
      </c>
    </row>
    <row r="46" spans="1:9" ht="24.95" customHeight="1" x14ac:dyDescent="0.25">
      <c r="A46" s="54"/>
      <c r="B46" s="62" t="s">
        <v>52</v>
      </c>
      <c r="C46" s="6"/>
      <c r="D46" s="38"/>
      <c r="E46" s="38"/>
      <c r="F46" s="33">
        <f>SUM(F41:F44)</f>
        <v>0</v>
      </c>
      <c r="G46" s="1"/>
      <c r="I46" s="59" t="str">
        <f t="shared" ref="I46:I48" si="4">IF(F46&lt;&gt;0,"V","X")</f>
        <v>X</v>
      </c>
    </row>
    <row r="47" spans="1:9" ht="24.95" customHeight="1" thickBot="1" x14ac:dyDescent="0.3">
      <c r="A47" s="54"/>
      <c r="B47" s="62" t="s">
        <v>31</v>
      </c>
      <c r="C47" s="6"/>
      <c r="D47" s="48">
        <v>0.2</v>
      </c>
      <c r="E47" s="26"/>
      <c r="F47" s="33">
        <f>SUM(F41:F44)*D47</f>
        <v>0</v>
      </c>
      <c r="G47" s="1"/>
      <c r="I47" s="59" t="str">
        <f t="shared" si="4"/>
        <v>X</v>
      </c>
    </row>
    <row r="48" spans="1:9" ht="24.95" customHeight="1" thickBot="1" x14ac:dyDescent="0.3">
      <c r="A48" s="3"/>
      <c r="B48" s="62" t="s">
        <v>51</v>
      </c>
      <c r="C48" s="6"/>
      <c r="D48" s="38"/>
      <c r="E48" s="28"/>
      <c r="F48" s="34">
        <f>SUM(F41:F44)-F47</f>
        <v>0</v>
      </c>
      <c r="G48" s="56"/>
      <c r="I48" s="59" t="str">
        <f t="shared" si="4"/>
        <v>X</v>
      </c>
    </row>
    <row r="49" spans="1:9" ht="20.100000000000001" customHeight="1" thickBot="1" x14ac:dyDescent="0.25">
      <c r="A49" s="7"/>
      <c r="B49" s="8"/>
      <c r="C49" s="8"/>
      <c r="D49" s="25"/>
      <c r="E49" s="29"/>
      <c r="F49" s="30"/>
      <c r="G49" s="47"/>
      <c r="I49" s="59" t="str">
        <f>IF(($F$48&lt;&gt;0),"V","X")</f>
        <v>X</v>
      </c>
    </row>
    <row r="50" spans="1:9" ht="20.100000000000001" customHeight="1" x14ac:dyDescent="0.2">
      <c r="A50" s="44"/>
      <c r="B50" s="44"/>
      <c r="C50" s="44"/>
      <c r="D50" s="45"/>
      <c r="E50" s="46"/>
      <c r="F50" s="45"/>
      <c r="G50" s="44"/>
      <c r="I50" s="59" t="str">
        <f>IF(($F$48&lt;&gt;0),"V","X")</f>
        <v>X</v>
      </c>
    </row>
    <row r="51" spans="1:9" ht="15" thickBot="1" x14ac:dyDescent="0.25">
      <c r="I51" s="59" t="s">
        <v>41</v>
      </c>
    </row>
    <row r="52" spans="1:9" ht="18.75" customHeight="1" thickBot="1" x14ac:dyDescent="0.3">
      <c r="A52" s="75" t="s">
        <v>48</v>
      </c>
      <c r="B52" s="76"/>
      <c r="C52" s="76"/>
      <c r="D52" s="76"/>
      <c r="E52" s="76"/>
      <c r="F52" s="76"/>
      <c r="G52" s="77"/>
      <c r="H52" s="14"/>
      <c r="I52" s="59" t="str">
        <f>IF(($F$60&lt;&gt;0),"V","X")</f>
        <v>X</v>
      </c>
    </row>
    <row r="53" spans="1:9" ht="15" customHeight="1" thickBot="1" x14ac:dyDescent="0.25">
      <c r="I53" s="59" t="str">
        <f>IF(($F$60&lt;&gt;0),"V","X")</f>
        <v>X</v>
      </c>
    </row>
    <row r="54" spans="1:9" s="21" customFormat="1" ht="33" customHeight="1" thickBot="1" x14ac:dyDescent="0.25">
      <c r="A54" s="17" t="s">
        <v>4</v>
      </c>
      <c r="B54" s="18" t="s">
        <v>50</v>
      </c>
      <c r="C54" s="18" t="s">
        <v>6</v>
      </c>
      <c r="D54" s="18" t="s">
        <v>7</v>
      </c>
      <c r="E54" s="18" t="s">
        <v>29</v>
      </c>
      <c r="F54" s="19" t="s">
        <v>28</v>
      </c>
      <c r="G54" s="20" t="s">
        <v>8</v>
      </c>
      <c r="I54" s="59" t="str">
        <f>IF(($F$60&lt;&gt;0),"V","X")</f>
        <v>X</v>
      </c>
    </row>
    <row r="55" spans="1:9" ht="24.95" customHeight="1" x14ac:dyDescent="0.2">
      <c r="A55" s="39">
        <v>14</v>
      </c>
      <c r="B55" s="40" t="s">
        <v>39</v>
      </c>
      <c r="C55" s="41" t="s">
        <v>37</v>
      </c>
      <c r="D55" s="50"/>
      <c r="E55" s="42">
        <v>3762</v>
      </c>
      <c r="F55" s="42">
        <f t="shared" ref="F55:F56" si="5">E55*D55</f>
        <v>0</v>
      </c>
      <c r="G55" s="43"/>
      <c r="I55" s="59" t="str">
        <f t="shared" si="0"/>
        <v>X</v>
      </c>
    </row>
    <row r="56" spans="1:9" ht="24.95" customHeight="1" x14ac:dyDescent="0.2">
      <c r="A56" s="3">
        <v>15</v>
      </c>
      <c r="B56" s="4" t="s">
        <v>40</v>
      </c>
      <c r="C56" s="6" t="s">
        <v>37</v>
      </c>
      <c r="D56" s="51"/>
      <c r="E56" s="26">
        <v>1571</v>
      </c>
      <c r="F56" s="26">
        <f t="shared" si="5"/>
        <v>0</v>
      </c>
      <c r="G56" s="1"/>
      <c r="I56" s="59" t="str">
        <f t="shared" si="0"/>
        <v>X</v>
      </c>
    </row>
    <row r="57" spans="1:9" ht="24.95" customHeight="1" x14ac:dyDescent="0.2">
      <c r="A57" s="3"/>
      <c r="B57" s="4"/>
      <c r="C57" s="6"/>
      <c r="D57" s="61"/>
      <c r="E57" s="26"/>
      <c r="F57" s="26"/>
      <c r="G57" s="1"/>
      <c r="I57" s="59" t="str">
        <f>IF(($F$60&lt;&gt;0),"V","X")</f>
        <v>X</v>
      </c>
    </row>
    <row r="58" spans="1:9" ht="24.95" customHeight="1" x14ac:dyDescent="0.25">
      <c r="A58" s="3"/>
      <c r="B58" s="62" t="s">
        <v>52</v>
      </c>
      <c r="C58" s="6"/>
      <c r="D58" s="61"/>
      <c r="E58" s="26"/>
      <c r="F58" s="26">
        <f>SUM(F55:F56)</f>
        <v>0</v>
      </c>
      <c r="G58" s="1"/>
      <c r="I58" s="59" t="str">
        <f>IF(($F$58&lt;&gt;0),"V","X")</f>
        <v>X</v>
      </c>
    </row>
    <row r="59" spans="1:9" ht="24.95" customHeight="1" thickBot="1" x14ac:dyDescent="0.3">
      <c r="A59" s="3"/>
      <c r="B59" s="62" t="s">
        <v>31</v>
      </c>
      <c r="C59" s="6"/>
      <c r="D59" s="48">
        <v>0.18</v>
      </c>
      <c r="E59" s="26"/>
      <c r="F59" s="26">
        <f>SUM(F55:F56)*D59</f>
        <v>0</v>
      </c>
      <c r="G59" s="1"/>
      <c r="I59" s="59" t="str">
        <f t="shared" si="0"/>
        <v>X</v>
      </c>
    </row>
    <row r="60" spans="1:9" ht="24.95" customHeight="1" thickBot="1" x14ac:dyDescent="0.3">
      <c r="A60" s="3"/>
      <c r="B60" s="62" t="s">
        <v>51</v>
      </c>
      <c r="C60" s="6"/>
      <c r="D60" s="38"/>
      <c r="E60" s="26"/>
      <c r="F60" s="34">
        <f>SUM(F55:F56)-F59</f>
        <v>0</v>
      </c>
      <c r="G60" s="1"/>
      <c r="I60" s="59" t="str">
        <f t="shared" si="0"/>
        <v>X</v>
      </c>
    </row>
    <row r="61" spans="1:9" ht="20.100000000000001" customHeight="1" thickBot="1" x14ac:dyDescent="0.25">
      <c r="A61" s="7"/>
      <c r="B61" s="8"/>
      <c r="C61" s="8"/>
      <c r="D61" s="25"/>
      <c r="E61" s="29"/>
      <c r="F61" s="30"/>
      <c r="G61" s="47"/>
      <c r="I61" s="59" t="str">
        <f>IF(($F$60&lt;&gt;0),"V","X")</f>
        <v>X</v>
      </c>
    </row>
    <row r="62" spans="1:9" x14ac:dyDescent="0.2">
      <c r="I62" s="59" t="s">
        <v>41</v>
      </c>
    </row>
    <row r="63" spans="1:9" x14ac:dyDescent="0.2">
      <c r="I63" s="59" t="s">
        <v>41</v>
      </c>
    </row>
    <row r="64" spans="1:9" x14ac:dyDescent="0.2">
      <c r="I64" s="59" t="s">
        <v>41</v>
      </c>
    </row>
    <row r="65" spans="2:9" x14ac:dyDescent="0.2">
      <c r="I65" s="59" t="s">
        <v>41</v>
      </c>
    </row>
    <row r="66" spans="2:9" x14ac:dyDescent="0.2">
      <c r="I66" s="59" t="s">
        <v>41</v>
      </c>
    </row>
    <row r="67" spans="2:9" x14ac:dyDescent="0.2">
      <c r="I67" s="59" t="s">
        <v>41</v>
      </c>
    </row>
    <row r="68" spans="2:9" x14ac:dyDescent="0.2">
      <c r="I68" s="59" t="s">
        <v>41</v>
      </c>
    </row>
    <row r="69" spans="2:9" ht="15" x14ac:dyDescent="0.2">
      <c r="B69" s="36" t="s">
        <v>23</v>
      </c>
      <c r="D69" s="37"/>
      <c r="E69" s="37" t="s">
        <v>24</v>
      </c>
      <c r="I69" s="59" t="s">
        <v>41</v>
      </c>
    </row>
    <row r="70" spans="2:9" ht="15" x14ac:dyDescent="0.2">
      <c r="B70" s="69" t="s">
        <v>32</v>
      </c>
      <c r="C70" s="69"/>
      <c r="D70" s="37"/>
      <c r="I70" s="59" t="s">
        <v>41</v>
      </c>
    </row>
    <row r="71" spans="2:9" ht="15" x14ac:dyDescent="0.2">
      <c r="B71" s="35"/>
      <c r="C71" s="35"/>
      <c r="D71" s="37"/>
      <c r="I71" s="59" t="s">
        <v>41</v>
      </c>
    </row>
    <row r="72" spans="2:9" ht="15" x14ac:dyDescent="0.2">
      <c r="D72" s="37"/>
      <c r="I72" s="59" t="s">
        <v>41</v>
      </c>
    </row>
    <row r="73" spans="2:9" ht="15" x14ac:dyDescent="0.2">
      <c r="B73" s="36" t="s">
        <v>38</v>
      </c>
      <c r="D73" s="37"/>
      <c r="E73" s="37" t="s">
        <v>25</v>
      </c>
      <c r="I73" s="59" t="s">
        <v>41</v>
      </c>
    </row>
    <row r="74" spans="2:9" x14ac:dyDescent="0.2">
      <c r="I74" s="59" t="s">
        <v>41</v>
      </c>
    </row>
  </sheetData>
  <sheetProtection algorithmName="SHA-512" hashValue="+G2UAfldiDfwuJkrQ7f/bPab9/WFts3rcppwDAuD/2/JdDKyj/R0Nfxnoe57qMQKrgqOttJCuHT8dm6n1C5XPQ==" saltValue="Fzoy6oPjtv2Gz1KgsF9GLw==" spinCount="100000" sheet="1" objects="1" scenarios="1" selectLockedCells="1" autoFilter="0"/>
  <autoFilter ref="I15:I74" xr:uid="{59822044-C6F4-4325-89E6-47C6AC3CCBA8}"/>
  <mergeCells count="13">
    <mergeCell ref="A9:G9"/>
    <mergeCell ref="A41:A43"/>
    <mergeCell ref="B70:C70"/>
    <mergeCell ref="A10:G10"/>
    <mergeCell ref="B16:G16"/>
    <mergeCell ref="G20:G21"/>
    <mergeCell ref="B41:B43"/>
    <mergeCell ref="A52:G52"/>
    <mergeCell ref="A38:G38"/>
    <mergeCell ref="A17:G17"/>
    <mergeCell ref="C12:E12"/>
    <mergeCell ref="C13:E13"/>
    <mergeCell ref="C14:E14"/>
  </mergeCells>
  <pageMargins left="0.23622047244094491" right="0.23622047244094491" top="0.74803149606299213" bottom="0.74803149606299213" header="0.31496062992125984" footer="0.31496062992125984"/>
  <pageSetup paperSize="9" scale="48" orientation="portrait" r:id="rId1"/>
  <ignoredErrors>
    <ignoredError sqref="I20:I23 I51 I55:I56 I59:I60 I25:I30 I33:I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Orit Shwarts</cp:lastModifiedBy>
  <cp:lastPrinted>2024-01-21T16:28:22Z</cp:lastPrinted>
  <dcterms:created xsi:type="dcterms:W3CDTF">2022-03-08T15:37:21Z</dcterms:created>
  <dcterms:modified xsi:type="dcterms:W3CDTF">2024-01-21T16:29:26Z</dcterms:modified>
</cp:coreProperties>
</file>