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alonhw.sharepoint.com/sites/EngineeringHeadquartersDivision/DocLib2/מכרזים/מכרזים/2025/ביצוע משולש חקלאי 55-25/לפרסום/הבהרה 2/"/>
    </mc:Choice>
  </mc:AlternateContent>
  <xr:revisionPtr revIDLastSave="0" documentId="8_{24C8D981-B035-4186-AB87-5BC44856C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חניון משולש חקלאי שלבים ב+ג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5" l="1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D49" i="5" l="1"/>
  <c r="F49" i="5"/>
  <c r="E49" i="5" s="1"/>
</calcChain>
</file>

<file path=xl/sharedStrings.xml><?xml version="1.0" encoding="utf-8"?>
<sst xmlns="http://schemas.openxmlformats.org/spreadsheetml/2006/main" count="140" uniqueCount="97">
  <si>
    <t>סעיף</t>
  </si>
  <si>
    <t>תאור</t>
  </si>
  <si>
    <t>סה"כ</t>
  </si>
  <si>
    <t>01.01</t>
  </si>
  <si>
    <t>עבודות עפר</t>
  </si>
  <si>
    <t>01.08</t>
  </si>
  <si>
    <t>01.40</t>
  </si>
  <si>
    <t>פיתוח נופי</t>
  </si>
  <si>
    <t>01.41</t>
  </si>
  <si>
    <t>גינון והשקייה</t>
  </si>
  <si>
    <t>01.44</t>
  </si>
  <si>
    <t>01.51</t>
  </si>
  <si>
    <t>סלילת כבישים ורחבות</t>
  </si>
  <si>
    <t>01.57</t>
  </si>
  <si>
    <t>קווי מים, ביוב ותיעול</t>
  </si>
  <si>
    <t>סעיפים מיוחדים והקצבים</t>
  </si>
  <si>
    <t>סה"כ לפרק</t>
  </si>
  <si>
    <t xml:space="preserve">אחוז הנחה </t>
  </si>
  <si>
    <t xml:space="preserve">הערות </t>
  </si>
  <si>
    <t>אחוז הנחה (בלבד) שיחול באופן אחיד על כל סעיפי הפרק</t>
  </si>
  <si>
    <t>01.07</t>
  </si>
  <si>
    <t>מתקני תברואה</t>
  </si>
  <si>
    <t>תשתיות חשמל, תאורה ותקשורת</t>
  </si>
  <si>
    <t>01.02</t>
  </si>
  <si>
    <t>עבודות בטון יצוק באתר</t>
  </si>
  <si>
    <t>01.04</t>
  </si>
  <si>
    <t>עבודות בניה</t>
  </si>
  <si>
    <t>01.05</t>
  </si>
  <si>
    <t>עבודות איטום</t>
  </si>
  <si>
    <t>01.06</t>
  </si>
  <si>
    <t>נגרות אומן ומסגרות פלדה</t>
  </si>
  <si>
    <t>01.09</t>
  </si>
  <si>
    <t>עבודות טיח</t>
  </si>
  <si>
    <t>01.10</t>
  </si>
  <si>
    <t>עבודות ריצוף וחיפוי</t>
  </si>
  <si>
    <t>01.11</t>
  </si>
  <si>
    <t>עבודות צביעה</t>
  </si>
  <si>
    <t>01.12</t>
  </si>
  <si>
    <t>עבודות אלומיניום</t>
  </si>
  <si>
    <t>01.14</t>
  </si>
  <si>
    <t>עבודות אבן</t>
  </si>
  <si>
    <t>01.15</t>
  </si>
  <si>
    <t>01.16</t>
  </si>
  <si>
    <t>עבודות להתקנת ציוד תדלוק</t>
  </si>
  <si>
    <t>יחידות טיפול באוויר ומפוחים</t>
  </si>
  <si>
    <t>01.18</t>
  </si>
  <si>
    <t>01.19</t>
  </si>
  <si>
    <t>מסגרות חרש</t>
  </si>
  <si>
    <t>עבודות תקשורת</t>
  </si>
  <si>
    <t>01.22</t>
  </si>
  <si>
    <t>רכיבים מתועשים בבניין</t>
  </si>
  <si>
    <t>01.23</t>
  </si>
  <si>
    <t>כלונסאות ואלמנטי סלארי, לביסוס מבנים ודיפון</t>
  </si>
  <si>
    <t>01.29</t>
  </si>
  <si>
    <t>שילוט והכוונה בבניינים</t>
  </si>
  <si>
    <t>01.30</t>
  </si>
  <si>
    <t>ריהוט וציוד מורכב בבניין</t>
  </si>
  <si>
    <t>01.31</t>
  </si>
  <si>
    <t>01.35</t>
  </si>
  <si>
    <t>ציוד מטבחים ציבוריים</t>
  </si>
  <si>
    <t>מתקני בקרה</t>
  </si>
  <si>
    <t>גדרות ומעקות מפרופילי פלדה</t>
  </si>
  <si>
    <t>01.45</t>
  </si>
  <si>
    <t>01.50</t>
  </si>
  <si>
    <t>פיתוח בר קיימא</t>
  </si>
  <si>
    <t>01.58</t>
  </si>
  <si>
    <t>מכונת רחיצה</t>
  </si>
  <si>
    <t>01.59</t>
  </si>
  <si>
    <t>מרחבים מוגנים ומקלטים</t>
  </si>
  <si>
    <t>משטחי בטון</t>
  </si>
  <si>
    <t>01.60</t>
  </si>
  <si>
    <t>01.92</t>
  </si>
  <si>
    <t>01.99</t>
  </si>
  <si>
    <t>חריגים</t>
  </si>
  <si>
    <t>אחוז הנחה (בלבד) שיחול באופן אחיד על כל סעיפי הפרק פרט לסעיף 01.99.097.0118</t>
  </si>
  <si>
    <t>02.08</t>
  </si>
  <si>
    <t>חשמל סעיפים לפי מחירון נת"א</t>
  </si>
  <si>
    <t>02.18</t>
  </si>
  <si>
    <t>עבודות תקשורת סעיפים לפי מחירון נת"א</t>
  </si>
  <si>
    <t>03.08</t>
  </si>
  <si>
    <t>חשמל סעיפים לפי מחירון נת"י</t>
  </si>
  <si>
    <t>04.08</t>
  </si>
  <si>
    <t>חשמל סעיפים לפי מחירון דקל</t>
  </si>
  <si>
    <t>05.08</t>
  </si>
  <si>
    <t>חשמל סעיפים חריגים</t>
  </si>
  <si>
    <t>05.18</t>
  </si>
  <si>
    <t>עבודות תקשורת סעיפים חריגים</t>
  </si>
  <si>
    <t>05.34</t>
  </si>
  <si>
    <t>מערכות גילוי וכיבוי אש</t>
  </si>
  <si>
    <t>מערכות בקרת מבנה</t>
  </si>
  <si>
    <t>05.35</t>
  </si>
  <si>
    <t>05.98</t>
  </si>
  <si>
    <t>גנרטור</t>
  </si>
  <si>
    <t>05.99</t>
  </si>
  <si>
    <t>סעיפים נוספים</t>
  </si>
  <si>
    <t>סעיפים נוספים - אביזרים</t>
  </si>
  <si>
    <t>חניון משולש חקלאי - שלבים ב'+ג'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</si>
</sst>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0.0000%"/>
  </numFmts>
  <fonts count="9" x14ac:knownFonts="1">
    <font>
      <sz val="11"/>
      <name val="Calibri"/>
    </font>
    <font>
      <sz val="12"/>
      <color rgb="FF0000FF"/>
      <name val="Calibri"/>
    </font>
    <font>
      <b/>
      <sz val="16"/>
      <color rgb="FF0000FF"/>
      <name val="Calibri"/>
    </font>
    <font>
      <sz val="11"/>
      <name val="Calibri"/>
    </font>
    <font>
      <sz val="12"/>
      <color rgb="FF0000FF"/>
      <name val="Calibri"/>
      <family val="2"/>
    </font>
    <font>
      <b/>
      <sz val="12"/>
      <color rgb="FF0000FF"/>
      <name val="Calibri"/>
      <family val="2"/>
    </font>
    <font>
      <b/>
      <sz val="11"/>
      <color rgb="FF0000FF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rgb="FF008000"/>
      </top>
      <bottom style="double">
        <color rgb="FF008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2" xfId="0" applyBorder="1"/>
    <xf numFmtId="0" fontId="0" fillId="2" borderId="3" xfId="0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4" fontId="0" fillId="2" borderId="3" xfId="0" applyNumberFormat="1" applyFill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5" xfId="0" applyBorder="1"/>
    <xf numFmtId="0" fontId="2" fillId="0" borderId="5" xfId="0" applyFont="1" applyBorder="1" applyAlignment="1">
      <alignment horizontal="right"/>
    </xf>
    <xf numFmtId="0" fontId="1" fillId="0" borderId="5" xfId="0" applyFont="1" applyBorder="1"/>
    <xf numFmtId="4" fontId="0" fillId="0" borderId="5" xfId="0" applyNumberFormat="1" applyBorder="1"/>
    <xf numFmtId="4" fontId="0" fillId="2" borderId="2" xfId="0" applyNumberFormat="1" applyFill="1" applyBorder="1" applyAlignment="1">
      <alignment horizontal="right"/>
    </xf>
    <xf numFmtId="0" fontId="1" fillId="0" borderId="0" xfId="0" applyFont="1" applyAlignment="1">
      <alignment wrapText="1"/>
    </xf>
    <xf numFmtId="44" fontId="0" fillId="0" borderId="0" xfId="1" applyFont="1"/>
    <xf numFmtId="0" fontId="4" fillId="0" borderId="5" xfId="0" applyFont="1" applyBorder="1"/>
    <xf numFmtId="49" fontId="1" fillId="0" borderId="5" xfId="0" applyNumberFormat="1" applyFont="1" applyBorder="1" applyAlignment="1">
      <alignment horizontal="right" readingOrder="2"/>
    </xf>
    <xf numFmtId="49" fontId="1" fillId="0" borderId="1" xfId="0" applyNumberFormat="1" applyFont="1" applyBorder="1" applyAlignment="1">
      <alignment horizontal="right" readingOrder="2"/>
    </xf>
    <xf numFmtId="49" fontId="4" fillId="0" borderId="2" xfId="0" applyNumberFormat="1" applyFont="1" applyBorder="1" applyAlignment="1">
      <alignment horizontal="right" vertical="center" wrapText="1" readingOrder="2"/>
    </xf>
    <xf numFmtId="49" fontId="4" fillId="0" borderId="4" xfId="0" applyNumberFormat="1" applyFont="1" applyBorder="1" applyAlignment="1">
      <alignment horizontal="right" vertical="center" wrapText="1" readingOrder="2"/>
    </xf>
    <xf numFmtId="0" fontId="5" fillId="0" borderId="2" xfId="0" applyFont="1" applyBorder="1"/>
    <xf numFmtId="164" fontId="0" fillId="0" borderId="0" xfId="0" applyNumberFormat="1"/>
    <xf numFmtId="4" fontId="6" fillId="0" borderId="5" xfId="0" applyNumberFormat="1" applyFont="1" applyBorder="1"/>
    <xf numFmtId="10" fontId="7" fillId="0" borderId="5" xfId="0" applyNumberFormat="1" applyFont="1" applyBorder="1" applyProtection="1">
      <protection locked="0"/>
    </xf>
    <xf numFmtId="4" fontId="7" fillId="0" borderId="5" xfId="0" applyNumberFormat="1" applyFont="1" applyBorder="1"/>
    <xf numFmtId="10" fontId="0" fillId="3" borderId="5" xfId="0" applyNumberFormat="1" applyFill="1" applyBorder="1" applyProtection="1">
      <protection locked="0"/>
    </xf>
    <xf numFmtId="10" fontId="8" fillId="3" borderId="5" xfId="0" applyNumberFormat="1" applyFont="1" applyFill="1" applyBorder="1" applyProtection="1">
      <protection locked="0"/>
    </xf>
    <xf numFmtId="10" fontId="0" fillId="3" borderId="1" xfId="0" applyNumberFormat="1" applyFill="1" applyBorder="1" applyAlignment="1" applyProtection="1">
      <alignment horizontal="right" vertical="center"/>
      <protection locked="0"/>
    </xf>
    <xf numFmtId="10" fontId="0" fillId="3" borderId="4" xfId="0" applyNumberFormat="1" applyFill="1" applyBorder="1" applyAlignment="1" applyProtection="1">
      <alignment horizontal="right" vertical="center"/>
      <protection locked="0"/>
    </xf>
    <xf numFmtId="10" fontId="0" fillId="3" borderId="2" xfId="0" applyNumberFormat="1" applyFill="1" applyBorder="1" applyAlignment="1" applyProtection="1">
      <alignment horizontal="righ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DB6A-01CF-4C6A-985A-813F3D1F0350}">
  <dimension ref="B2:H56"/>
  <sheetViews>
    <sheetView rightToLeft="1" tabSelected="1" workbookViewId="0">
      <selection activeCell="C3" sqref="C3"/>
    </sheetView>
  </sheetViews>
  <sheetFormatPr defaultRowHeight="15" x14ac:dyDescent="0.25"/>
  <cols>
    <col min="2" max="2" width="10.5703125" customWidth="1"/>
    <col min="3" max="3" width="45.42578125" bestFit="1" customWidth="1"/>
    <col min="4" max="4" width="14.5703125" bestFit="1" customWidth="1"/>
    <col min="5" max="5" width="14.5703125" customWidth="1"/>
    <col min="6" max="6" width="17.140625" customWidth="1"/>
    <col min="7" max="7" width="126" customWidth="1"/>
  </cols>
  <sheetData>
    <row r="2" spans="2:8" ht="21" x14ac:dyDescent="0.35">
      <c r="B2" s="10"/>
      <c r="C2" s="11" t="s">
        <v>96</v>
      </c>
      <c r="D2" s="10"/>
      <c r="E2" s="10"/>
    </row>
    <row r="3" spans="2:8" ht="21.75" thickBot="1" x14ac:dyDescent="0.4">
      <c r="B3" s="2"/>
      <c r="C3" s="9"/>
      <c r="D3" s="2"/>
      <c r="E3" s="10"/>
    </row>
    <row r="4" spans="2:8" ht="16.5" thickTop="1" thickBot="1" x14ac:dyDescent="0.3">
      <c r="B4" s="4" t="s">
        <v>0</v>
      </c>
      <c r="C4" s="3" t="s">
        <v>1</v>
      </c>
      <c r="D4" s="5" t="s">
        <v>16</v>
      </c>
      <c r="E4" s="7" t="s">
        <v>17</v>
      </c>
      <c r="F4" s="7" t="s">
        <v>2</v>
      </c>
      <c r="G4" s="14" t="s">
        <v>18</v>
      </c>
    </row>
    <row r="5" spans="2:8" ht="16.5" thickTop="1" x14ac:dyDescent="0.25">
      <c r="B5" s="18" t="s">
        <v>3</v>
      </c>
      <c r="C5" s="12" t="s">
        <v>4</v>
      </c>
      <c r="D5" s="6">
        <v>1954393.15</v>
      </c>
      <c r="E5" s="27">
        <v>0</v>
      </c>
      <c r="F5" s="13">
        <f>IF(OR(E5&lt;0%,E5&gt;100%),"ERROR",D5-D5*ROUNDDOWN(E5,4))</f>
        <v>1954393.15</v>
      </c>
      <c r="G5" s="1" t="s">
        <v>19</v>
      </c>
    </row>
    <row r="6" spans="2:8" ht="15.75" x14ac:dyDescent="0.25">
      <c r="B6" s="18" t="s">
        <v>23</v>
      </c>
      <c r="C6" s="12" t="s">
        <v>24</v>
      </c>
      <c r="D6" s="6">
        <v>5009357.7699999996</v>
      </c>
      <c r="E6" s="27">
        <v>0</v>
      </c>
      <c r="F6" s="13">
        <f t="shared" ref="F6:F10" si="0">IF(OR(E6&lt;0%,E6&gt;100%),"ERROR",D6-D6*ROUNDDOWN(E6,4))</f>
        <v>5009357.7699999996</v>
      </c>
      <c r="G6" s="1" t="s">
        <v>19</v>
      </c>
    </row>
    <row r="7" spans="2:8" ht="15.75" x14ac:dyDescent="0.25">
      <c r="B7" s="18" t="s">
        <v>25</v>
      </c>
      <c r="C7" s="12" t="s">
        <v>26</v>
      </c>
      <c r="D7" s="6">
        <v>30630</v>
      </c>
      <c r="E7" s="27">
        <v>0</v>
      </c>
      <c r="F7" s="13">
        <f t="shared" si="0"/>
        <v>30630</v>
      </c>
      <c r="G7" s="1" t="s">
        <v>19</v>
      </c>
    </row>
    <row r="8" spans="2:8" ht="15.75" x14ac:dyDescent="0.25">
      <c r="B8" s="18" t="s">
        <v>27</v>
      </c>
      <c r="C8" s="12" t="s">
        <v>28</v>
      </c>
      <c r="D8" s="6">
        <v>586768.25</v>
      </c>
      <c r="E8" s="27">
        <v>0</v>
      </c>
      <c r="F8" s="13">
        <f t="shared" si="0"/>
        <v>586768.25</v>
      </c>
      <c r="G8" s="1" t="s">
        <v>19</v>
      </c>
    </row>
    <row r="9" spans="2:8" ht="15.75" x14ac:dyDescent="0.25">
      <c r="B9" s="18" t="s">
        <v>29</v>
      </c>
      <c r="C9" s="12" t="s">
        <v>30</v>
      </c>
      <c r="D9" s="6">
        <v>955517</v>
      </c>
      <c r="E9" s="27">
        <v>0</v>
      </c>
      <c r="F9" s="13">
        <f t="shared" si="0"/>
        <v>955517</v>
      </c>
      <c r="G9" s="1" t="s">
        <v>19</v>
      </c>
    </row>
    <row r="10" spans="2:8" ht="15.75" x14ac:dyDescent="0.25">
      <c r="B10" s="18" t="s">
        <v>20</v>
      </c>
      <c r="C10" s="12" t="s">
        <v>21</v>
      </c>
      <c r="D10" s="6">
        <v>275690.55</v>
      </c>
      <c r="E10" s="27">
        <v>0</v>
      </c>
      <c r="F10" s="13">
        <f t="shared" si="0"/>
        <v>275690.55</v>
      </c>
      <c r="G10" s="1" t="s">
        <v>19</v>
      </c>
    </row>
    <row r="11" spans="2:8" ht="15.75" x14ac:dyDescent="0.25">
      <c r="B11" s="18" t="s">
        <v>5</v>
      </c>
      <c r="C11" s="12" t="s">
        <v>22</v>
      </c>
      <c r="D11" s="6">
        <v>610010</v>
      </c>
      <c r="E11" s="29">
        <v>0</v>
      </c>
      <c r="F11" s="13">
        <f>IF(OR($E$11&lt;0%,$E$11&gt;100%),"ERROR",D11-D11*ROUNDDOWN($E$11,4))</f>
        <v>610010</v>
      </c>
      <c r="G11" s="1" t="s">
        <v>19</v>
      </c>
    </row>
    <row r="12" spans="2:8" ht="15.75" x14ac:dyDescent="0.25">
      <c r="B12" s="21" t="s">
        <v>75</v>
      </c>
      <c r="C12" s="17" t="s">
        <v>76</v>
      </c>
      <c r="D12" s="8">
        <v>3489919</v>
      </c>
      <c r="E12" s="31"/>
      <c r="F12" s="13">
        <f>IF(OR($E$11&lt;0%,$E$11&gt;100%),"ERROR",D12-D12*ROUNDDOWN($E$11,4))</f>
        <v>3489919</v>
      </c>
      <c r="G12" s="1" t="s">
        <v>19</v>
      </c>
    </row>
    <row r="13" spans="2:8" ht="15.75" x14ac:dyDescent="0.25">
      <c r="B13" s="21" t="s">
        <v>79</v>
      </c>
      <c r="C13" s="17" t="s">
        <v>80</v>
      </c>
      <c r="D13" s="8">
        <v>13770</v>
      </c>
      <c r="E13" s="31"/>
      <c r="F13" s="13">
        <f>IF(OR($E$11&lt;0%,$E$11&gt;100%),"ERROR",D13-D13*ROUNDDOWN($E$11,4))</f>
        <v>13770</v>
      </c>
      <c r="G13" s="1" t="s">
        <v>19</v>
      </c>
    </row>
    <row r="14" spans="2:8" ht="15.75" x14ac:dyDescent="0.25">
      <c r="B14" s="21" t="s">
        <v>81</v>
      </c>
      <c r="C14" s="17" t="s">
        <v>82</v>
      </c>
      <c r="D14" s="8">
        <v>23421230</v>
      </c>
      <c r="E14" s="31"/>
      <c r="F14" s="13">
        <f>IF(OR($E$11&lt;0%,$E$11&gt;100%),"ERROR",D14-D14*ROUNDDOWN($E$11,4))</f>
        <v>23421230</v>
      </c>
      <c r="G14" s="1" t="s">
        <v>19</v>
      </c>
    </row>
    <row r="15" spans="2:8" ht="15.75" x14ac:dyDescent="0.25">
      <c r="B15" s="21" t="s">
        <v>83</v>
      </c>
      <c r="C15" s="17" t="s">
        <v>84</v>
      </c>
      <c r="D15" s="8">
        <v>28202550.899999999</v>
      </c>
      <c r="E15" s="30"/>
      <c r="F15" s="13">
        <f>IF(OR($E$11&lt;0%,$E$11&gt;100%),"ERROR",D15-D15*ROUNDDOWN($E$11,4))</f>
        <v>28202550.899999999</v>
      </c>
      <c r="G15" s="1" t="s">
        <v>19</v>
      </c>
    </row>
    <row r="16" spans="2:8" ht="15.75" x14ac:dyDescent="0.25">
      <c r="B16" s="18" t="s">
        <v>31</v>
      </c>
      <c r="C16" s="12" t="s">
        <v>32</v>
      </c>
      <c r="D16" s="6">
        <v>350490</v>
      </c>
      <c r="E16" s="27">
        <v>0</v>
      </c>
      <c r="F16" s="13">
        <f t="shared" ref="F16:F22" si="1">IF(OR(E16&lt;0%,E16&gt;100%),"ERROR",D16-D16*ROUNDDOWN(E16,4))</f>
        <v>350490</v>
      </c>
      <c r="G16" s="1" t="s">
        <v>19</v>
      </c>
      <c r="H16" s="23"/>
    </row>
    <row r="17" spans="2:7" ht="15.75" x14ac:dyDescent="0.25">
      <c r="B17" s="18" t="s">
        <v>33</v>
      </c>
      <c r="C17" s="12" t="s">
        <v>34</v>
      </c>
      <c r="D17" s="6">
        <v>341139</v>
      </c>
      <c r="E17" s="27">
        <v>0</v>
      </c>
      <c r="F17" s="13">
        <f t="shared" si="1"/>
        <v>341139</v>
      </c>
      <c r="G17" s="1" t="s">
        <v>19</v>
      </c>
    </row>
    <row r="18" spans="2:7" ht="15.75" x14ac:dyDescent="0.25">
      <c r="B18" s="18" t="s">
        <v>35</v>
      </c>
      <c r="C18" s="12" t="s">
        <v>36</v>
      </c>
      <c r="D18" s="6">
        <v>458659.6</v>
      </c>
      <c r="E18" s="27">
        <v>0</v>
      </c>
      <c r="F18" s="13">
        <f t="shared" si="1"/>
        <v>458659.6</v>
      </c>
      <c r="G18" s="1" t="s">
        <v>19</v>
      </c>
    </row>
    <row r="19" spans="2:7" ht="15.75" x14ac:dyDescent="0.25">
      <c r="B19" s="18" t="s">
        <v>37</v>
      </c>
      <c r="C19" s="12" t="s">
        <v>38</v>
      </c>
      <c r="D19" s="6">
        <v>1545530</v>
      </c>
      <c r="E19" s="27">
        <v>0</v>
      </c>
      <c r="F19" s="13">
        <f t="shared" si="1"/>
        <v>1545530</v>
      </c>
      <c r="G19" s="1" t="s">
        <v>19</v>
      </c>
    </row>
    <row r="20" spans="2:7" ht="15.75" x14ac:dyDescent="0.25">
      <c r="B20" s="18" t="s">
        <v>39</v>
      </c>
      <c r="C20" s="12" t="s">
        <v>40</v>
      </c>
      <c r="D20" s="6">
        <v>1202262.0900000001</v>
      </c>
      <c r="E20" s="27">
        <v>0</v>
      </c>
      <c r="F20" s="13">
        <f t="shared" si="1"/>
        <v>1202262.0900000001</v>
      </c>
      <c r="G20" s="1" t="s">
        <v>19</v>
      </c>
    </row>
    <row r="21" spans="2:7" ht="15.75" x14ac:dyDescent="0.25">
      <c r="B21" s="18" t="s">
        <v>41</v>
      </c>
      <c r="C21" s="12" t="s">
        <v>44</v>
      </c>
      <c r="D21" s="6">
        <v>1003625</v>
      </c>
      <c r="E21" s="28">
        <v>0</v>
      </c>
      <c r="F21" s="13">
        <f t="shared" si="1"/>
        <v>1003625</v>
      </c>
      <c r="G21" s="1" t="s">
        <v>19</v>
      </c>
    </row>
    <row r="22" spans="2:7" ht="15.75" x14ac:dyDescent="0.25">
      <c r="B22" s="18" t="s">
        <v>42</v>
      </c>
      <c r="C22" s="12" t="s">
        <v>43</v>
      </c>
      <c r="D22" s="6">
        <v>509280</v>
      </c>
      <c r="E22" s="27">
        <v>0</v>
      </c>
      <c r="F22" s="13">
        <f t="shared" si="1"/>
        <v>509280</v>
      </c>
      <c r="G22" s="1" t="s">
        <v>19</v>
      </c>
    </row>
    <row r="23" spans="2:7" ht="15.75" x14ac:dyDescent="0.25">
      <c r="B23" s="18" t="s">
        <v>45</v>
      </c>
      <c r="C23" s="12" t="s">
        <v>48</v>
      </c>
      <c r="D23" s="6">
        <v>852132.8</v>
      </c>
      <c r="E23" s="29">
        <v>0</v>
      </c>
      <c r="F23" s="13">
        <f>IF(OR($E$23&lt;0%,$E$23&gt;100%),"ERROR",D23-D23*ROUNDDOWN($E$23,4))</f>
        <v>852132.8</v>
      </c>
      <c r="G23" s="1" t="s">
        <v>19</v>
      </c>
    </row>
    <row r="24" spans="2:7" ht="15.75" x14ac:dyDescent="0.25">
      <c r="B24" s="21" t="s">
        <v>77</v>
      </c>
      <c r="C24" s="17" t="s">
        <v>78</v>
      </c>
      <c r="D24" s="8">
        <v>69171</v>
      </c>
      <c r="E24" s="31"/>
      <c r="F24" s="13">
        <f>IF(OR($E$23&lt;0%,$E$23&gt;100%),"ERROR",D24-D24*ROUNDDOWN($E$23,4))</f>
        <v>69171</v>
      </c>
      <c r="G24" s="1" t="s">
        <v>19</v>
      </c>
    </row>
    <row r="25" spans="2:7" ht="15.75" x14ac:dyDescent="0.25">
      <c r="B25" s="21" t="s">
        <v>85</v>
      </c>
      <c r="C25" s="17" t="s">
        <v>86</v>
      </c>
      <c r="D25" s="8">
        <v>1536420</v>
      </c>
      <c r="E25" s="30"/>
      <c r="F25" s="13">
        <f>IF(OR($E$23&lt;0%,$E$23&gt;100%),"ERROR",D25-D25*ROUNDDOWN($E$23,4))</f>
        <v>1536420</v>
      </c>
      <c r="G25" s="1" t="s">
        <v>19</v>
      </c>
    </row>
    <row r="26" spans="2:7" ht="15.75" x14ac:dyDescent="0.25">
      <c r="B26" s="18" t="s">
        <v>46</v>
      </c>
      <c r="C26" s="12" t="s">
        <v>47</v>
      </c>
      <c r="D26" s="6">
        <v>4580590</v>
      </c>
      <c r="E26" s="27">
        <v>0</v>
      </c>
      <c r="F26" s="13">
        <f t="shared" ref="F26:F48" si="2">IF(OR(E26&lt;0%,E26&gt;100%),"ERROR",D26-D26*ROUNDDOWN(E26,4))</f>
        <v>4580590</v>
      </c>
      <c r="G26" s="1" t="s">
        <v>19</v>
      </c>
    </row>
    <row r="27" spans="2:7" ht="15.75" x14ac:dyDescent="0.25">
      <c r="B27" s="18" t="s">
        <v>49</v>
      </c>
      <c r="C27" s="12" t="s">
        <v>50</v>
      </c>
      <c r="D27" s="6">
        <v>412667</v>
      </c>
      <c r="E27" s="27">
        <v>0</v>
      </c>
      <c r="F27" s="13">
        <f t="shared" si="2"/>
        <v>412667</v>
      </c>
      <c r="G27" s="1" t="s">
        <v>19</v>
      </c>
    </row>
    <row r="28" spans="2:7" ht="15.75" x14ac:dyDescent="0.25">
      <c r="B28" s="18" t="s">
        <v>51</v>
      </c>
      <c r="C28" s="12" t="s">
        <v>52</v>
      </c>
      <c r="D28" s="6">
        <v>104560</v>
      </c>
      <c r="E28" s="27">
        <v>0</v>
      </c>
      <c r="F28" s="13">
        <f t="shared" si="2"/>
        <v>104560</v>
      </c>
      <c r="G28" s="1" t="s">
        <v>19</v>
      </c>
    </row>
    <row r="29" spans="2:7" ht="15.75" x14ac:dyDescent="0.25">
      <c r="B29" s="18" t="s">
        <v>53</v>
      </c>
      <c r="C29" s="12" t="s">
        <v>54</v>
      </c>
      <c r="D29" s="6">
        <v>72</v>
      </c>
      <c r="E29" s="27">
        <v>0</v>
      </c>
      <c r="F29" s="13">
        <f t="shared" si="2"/>
        <v>72</v>
      </c>
      <c r="G29" s="1" t="s">
        <v>19</v>
      </c>
    </row>
    <row r="30" spans="2:7" ht="15.75" x14ac:dyDescent="0.25">
      <c r="B30" s="18" t="s">
        <v>55</v>
      </c>
      <c r="C30" s="12" t="s">
        <v>56</v>
      </c>
      <c r="D30" s="6">
        <v>8768</v>
      </c>
      <c r="E30" s="27">
        <v>0</v>
      </c>
      <c r="F30" s="13">
        <f t="shared" si="2"/>
        <v>8768</v>
      </c>
      <c r="G30" s="1" t="s">
        <v>19</v>
      </c>
    </row>
    <row r="31" spans="2:7" ht="15.75" x14ac:dyDescent="0.25">
      <c r="B31" s="18" t="s">
        <v>57</v>
      </c>
      <c r="C31" s="12" t="s">
        <v>59</v>
      </c>
      <c r="D31" s="6">
        <v>24840</v>
      </c>
      <c r="E31" s="27">
        <v>0</v>
      </c>
      <c r="F31" s="13">
        <f t="shared" si="2"/>
        <v>24840</v>
      </c>
      <c r="G31" s="1" t="s">
        <v>19</v>
      </c>
    </row>
    <row r="32" spans="2:7" ht="15.75" x14ac:dyDescent="0.25">
      <c r="B32" s="18" t="s">
        <v>58</v>
      </c>
      <c r="C32" s="12" t="s">
        <v>60</v>
      </c>
      <c r="D32" s="6">
        <v>881040</v>
      </c>
      <c r="E32" s="29">
        <v>0</v>
      </c>
      <c r="F32" s="13">
        <f>IF(OR($E$32&lt;0%,$E$32&gt;100%),"ERROR",D32-D32*ROUNDDOWN($E$32,4))</f>
        <v>881040</v>
      </c>
      <c r="G32" s="1" t="s">
        <v>19</v>
      </c>
    </row>
    <row r="33" spans="2:7" ht="15.75" x14ac:dyDescent="0.25">
      <c r="B33" s="21" t="s">
        <v>90</v>
      </c>
      <c r="C33" s="17" t="s">
        <v>89</v>
      </c>
      <c r="D33" s="8">
        <v>1887229</v>
      </c>
      <c r="E33" s="30"/>
      <c r="F33" s="13">
        <f>IF(OR($E$32&lt;0%,$E$32&gt;100%),"ERROR",D33-D33*ROUNDDOWN($E$32,4))</f>
        <v>1887229</v>
      </c>
      <c r="G33" s="1" t="s">
        <v>19</v>
      </c>
    </row>
    <row r="34" spans="2:7" ht="15.75" x14ac:dyDescent="0.25">
      <c r="B34" s="18" t="s">
        <v>6</v>
      </c>
      <c r="C34" s="12" t="s">
        <v>7</v>
      </c>
      <c r="D34" s="6">
        <v>5247106.0999999996</v>
      </c>
      <c r="E34" s="27">
        <v>0</v>
      </c>
      <c r="F34" s="13">
        <f t="shared" si="2"/>
        <v>5247106.0999999996</v>
      </c>
      <c r="G34" s="1" t="s">
        <v>19</v>
      </c>
    </row>
    <row r="35" spans="2:7" ht="15.75" x14ac:dyDescent="0.25">
      <c r="B35" s="18" t="s">
        <v>8</v>
      </c>
      <c r="C35" s="12" t="s">
        <v>9</v>
      </c>
      <c r="D35" s="6">
        <v>5212534.9000000004</v>
      </c>
      <c r="E35" s="27">
        <v>0</v>
      </c>
      <c r="F35" s="13">
        <f t="shared" si="2"/>
        <v>5212534.9000000004</v>
      </c>
      <c r="G35" s="1" t="s">
        <v>19</v>
      </c>
    </row>
    <row r="36" spans="2:7" ht="15.75" x14ac:dyDescent="0.25">
      <c r="B36" s="18" t="s">
        <v>10</v>
      </c>
      <c r="C36" s="12" t="s">
        <v>61</v>
      </c>
      <c r="D36" s="6">
        <v>2325704</v>
      </c>
      <c r="E36" s="27">
        <v>0</v>
      </c>
      <c r="F36" s="13">
        <f t="shared" si="2"/>
        <v>2325704</v>
      </c>
      <c r="G36" s="1" t="s">
        <v>19</v>
      </c>
    </row>
    <row r="37" spans="2:7" ht="15.75" x14ac:dyDescent="0.25">
      <c r="B37" s="18" t="s">
        <v>62</v>
      </c>
      <c r="C37" s="12" t="s">
        <v>64</v>
      </c>
      <c r="D37" s="6">
        <v>437000</v>
      </c>
      <c r="E37" s="27">
        <v>0</v>
      </c>
      <c r="F37" s="13">
        <f t="shared" si="2"/>
        <v>437000</v>
      </c>
      <c r="G37" s="1" t="s">
        <v>19</v>
      </c>
    </row>
    <row r="38" spans="2:7" ht="15.75" x14ac:dyDescent="0.25">
      <c r="B38" s="18" t="s">
        <v>63</v>
      </c>
      <c r="C38" s="12" t="s">
        <v>69</v>
      </c>
      <c r="D38" s="6">
        <v>134622</v>
      </c>
      <c r="E38" s="27">
        <v>0</v>
      </c>
      <c r="F38" s="13">
        <f t="shared" si="2"/>
        <v>134622</v>
      </c>
      <c r="G38" s="1" t="s">
        <v>19</v>
      </c>
    </row>
    <row r="39" spans="2:7" ht="15.75" x14ac:dyDescent="0.25">
      <c r="B39" s="18" t="s">
        <v>11</v>
      </c>
      <c r="C39" s="12" t="s">
        <v>12</v>
      </c>
      <c r="D39" s="6">
        <v>10667464.789999999</v>
      </c>
      <c r="E39" s="27">
        <v>0</v>
      </c>
      <c r="F39" s="13">
        <f t="shared" si="2"/>
        <v>10667464.789999999</v>
      </c>
      <c r="G39" s="1" t="s">
        <v>19</v>
      </c>
    </row>
    <row r="40" spans="2:7" ht="15.75" x14ac:dyDescent="0.25">
      <c r="B40" s="18" t="s">
        <v>13</v>
      </c>
      <c r="C40" s="12" t="s">
        <v>14</v>
      </c>
      <c r="D40" s="6">
        <v>1000966</v>
      </c>
      <c r="E40" s="27">
        <v>0</v>
      </c>
      <c r="F40" s="13">
        <f t="shared" si="2"/>
        <v>1000966</v>
      </c>
      <c r="G40" s="1" t="s">
        <v>19</v>
      </c>
    </row>
    <row r="41" spans="2:7" ht="15.75" x14ac:dyDescent="0.25">
      <c r="B41" s="19" t="s">
        <v>65</v>
      </c>
      <c r="C41" s="12" t="s">
        <v>66</v>
      </c>
      <c r="D41" s="6">
        <v>458920</v>
      </c>
      <c r="E41" s="27">
        <v>0</v>
      </c>
      <c r="F41" s="13">
        <f t="shared" si="2"/>
        <v>458920</v>
      </c>
      <c r="G41" s="1" t="s">
        <v>19</v>
      </c>
    </row>
    <row r="42" spans="2:7" ht="15.75" x14ac:dyDescent="0.25">
      <c r="B42" s="19" t="s">
        <v>67</v>
      </c>
      <c r="C42" s="17" t="s">
        <v>68</v>
      </c>
      <c r="D42" s="6">
        <v>29800</v>
      </c>
      <c r="E42" s="27">
        <v>0</v>
      </c>
      <c r="F42" s="13">
        <f t="shared" si="2"/>
        <v>29800</v>
      </c>
      <c r="G42" s="1" t="s">
        <v>19</v>
      </c>
    </row>
    <row r="43" spans="2:7" ht="15.75" x14ac:dyDescent="0.25">
      <c r="B43" s="20" t="s">
        <v>70</v>
      </c>
      <c r="C43" s="17" t="s">
        <v>15</v>
      </c>
      <c r="D43" s="8">
        <v>28096</v>
      </c>
      <c r="E43" s="27">
        <v>0</v>
      </c>
      <c r="F43" s="13">
        <f t="shared" si="2"/>
        <v>28096</v>
      </c>
      <c r="G43" s="15" t="s">
        <v>19</v>
      </c>
    </row>
    <row r="44" spans="2:7" ht="15.75" x14ac:dyDescent="0.25">
      <c r="B44" s="21" t="s">
        <v>71</v>
      </c>
      <c r="C44" s="17" t="s">
        <v>95</v>
      </c>
      <c r="D44" s="8">
        <v>204990</v>
      </c>
      <c r="E44" s="27">
        <v>0</v>
      </c>
      <c r="F44" s="13">
        <f t="shared" si="2"/>
        <v>204990</v>
      </c>
      <c r="G44" s="1" t="s">
        <v>19</v>
      </c>
    </row>
    <row r="45" spans="2:7" ht="15.75" x14ac:dyDescent="0.25">
      <c r="B45" s="21" t="s">
        <v>72</v>
      </c>
      <c r="C45" s="17" t="s">
        <v>73</v>
      </c>
      <c r="D45" s="8">
        <v>6985070</v>
      </c>
      <c r="E45" s="29">
        <v>0</v>
      </c>
      <c r="F45" s="13">
        <f>IF(OR($E$45&lt;0%,$E$45&gt;100%),"ERROR",D45-(D45-100000)*ROUNDDOWN($E$45,4))</f>
        <v>6985070</v>
      </c>
      <c r="G45" s="1" t="s">
        <v>74</v>
      </c>
    </row>
    <row r="46" spans="2:7" ht="15.75" x14ac:dyDescent="0.25">
      <c r="B46" s="21" t="s">
        <v>93</v>
      </c>
      <c r="C46" s="17" t="s">
        <v>94</v>
      </c>
      <c r="D46" s="8">
        <v>2389000</v>
      </c>
      <c r="E46" s="30"/>
      <c r="F46" s="13">
        <f>IF(OR($E$45&lt;0%,$E$45&gt;100%),"ERROR",D46-D46*ROUNDDOWN($E$45,4))</f>
        <v>2389000</v>
      </c>
      <c r="G46" s="1" t="s">
        <v>19</v>
      </c>
    </row>
    <row r="47" spans="2:7" ht="15.75" x14ac:dyDescent="0.25">
      <c r="B47" s="21" t="s">
        <v>87</v>
      </c>
      <c r="C47" s="17" t="s">
        <v>88</v>
      </c>
      <c r="D47" s="8">
        <v>2333295.42</v>
      </c>
      <c r="E47" s="27">
        <v>0</v>
      </c>
      <c r="F47" s="13">
        <f t="shared" si="2"/>
        <v>2333295.42</v>
      </c>
      <c r="G47" s="1" t="s">
        <v>19</v>
      </c>
    </row>
    <row r="48" spans="2:7" ht="15.75" x14ac:dyDescent="0.25">
      <c r="B48" s="21" t="s">
        <v>91</v>
      </c>
      <c r="C48" s="17" t="s">
        <v>92</v>
      </c>
      <c r="D48" s="8">
        <v>10350000</v>
      </c>
      <c r="E48" s="27">
        <v>0</v>
      </c>
      <c r="F48" s="13">
        <f t="shared" si="2"/>
        <v>10350000</v>
      </c>
      <c r="G48" s="1" t="s">
        <v>19</v>
      </c>
    </row>
    <row r="49" spans="3:6" ht="15.75" x14ac:dyDescent="0.25">
      <c r="C49" s="22" t="s">
        <v>2</v>
      </c>
      <c r="D49" s="24">
        <f>SUM(D5:D48)</f>
        <v>128122881.32000001</v>
      </c>
      <c r="E49" s="25">
        <f>1-F49/D49</f>
        <v>0</v>
      </c>
      <c r="F49" s="26">
        <f>SUM(F5:F48)</f>
        <v>128122881.32000001</v>
      </c>
    </row>
    <row r="56" spans="3:6" x14ac:dyDescent="0.25">
      <c r="E56" s="16"/>
    </row>
  </sheetData>
  <sheetProtection algorithmName="SHA-512" hashValue="/u+EMYqg5qj6xIaq5dZspmK3BzMA8MsjOvqhfEEdPwlL8kWdF6UNbghIspvMgFVCTS92YU7kxvnxM2Vur0137g==" saltValue="uwvdyowsl8sRroucLYoITg==" spinCount="100000" sheet="1" objects="1" scenarios="1" formatCells="0"/>
  <protectedRanges>
    <protectedRange algorithmName="SHA-512" hashValue="F8eMBxDtY45rKCytwa6SX+w+V7f6W46PmcvY4gIEE+gJFtMX9gEC18EDgyR/KH6IEh+1JewuzQxXSo0BvLH6BA==" saltValue="dYU/82EG0mbd7yzKfvA2aw==" spinCount="100000" sqref="E5:E48" name="למילוי קבלן"/>
  </protectedRanges>
  <mergeCells count="4">
    <mergeCell ref="E45:E46"/>
    <mergeCell ref="E11:E15"/>
    <mergeCell ref="E23:E25"/>
    <mergeCell ref="E32:E33"/>
  </mergeCells>
  <pageMargins left="0.7" right="0.7" top="0.75" bottom="0.75" header="0.3" footer="0.3"/>
  <ignoredErrors>
    <ignoredError sqref="B5 B10:B11 B34:B36 B39:B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נתיבי איילון - סוג תוכן ניהול מסמכים" ma:contentTypeID="0x010100C569C36E1FE0094CA1DE38A52B09FA4E00C7EFAA9A2CAF9344BEC40C4249226CDF" ma:contentTypeVersion="47" ma:contentTypeDescription="" ma:contentTypeScope="" ma:versionID="05249b0e12641667b96feae40ace4863">
  <xsd:schema xmlns:xsd="http://www.w3.org/2001/XMLSchema" xmlns:xs="http://www.w3.org/2001/XMLSchema" xmlns:p="http://schemas.microsoft.com/office/2006/metadata/properties" xmlns:ns1="http://schemas.microsoft.com/sharepoint/v3" xmlns:ns2="c73d6282-3256-4cfc-a05b-12f42521a40c" xmlns:ns3="9343d3c4-2c08-4fb0-bb2e-369ae2ce73f3" targetNamespace="http://schemas.microsoft.com/office/2006/metadata/properties" ma:root="true" ma:fieldsID="d9b35274dabbff57b266397c332eba97" ns1:_="" ns2:_="" ns3:_="">
    <xsd:import namespace="http://schemas.microsoft.com/sharepoint/v3"/>
    <xsd:import namespace="c73d6282-3256-4cfc-a05b-12f42521a40c"/>
    <xsd:import namespace="9343d3c4-2c08-4fb0-bb2e-369ae2ce73f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2:_dlc_BarcodeValue" minOccurs="0"/>
                <xsd:element ref="ns2:_dlc_BarcodeImage" minOccurs="0"/>
                <xsd:element ref="ns2:_dlc_BarcodePreview" minOccurs="0"/>
                <xsd:element ref="ns2:trustech_documenttype" minOccurs="0"/>
                <xsd:element ref="ns2:trustech_DocumentStatu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פטור ממדיניות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d6282-3256-4cfc-a05b-12f42521a40c" elementFormDefault="qualified">
    <xsd:import namespace="http://schemas.microsoft.com/office/2006/documentManagement/types"/>
    <xsd:import namespace="http://schemas.microsoft.com/office/infopath/2007/PartnerControls"/>
    <xsd:element name="_dlc_BarcodeValue" ma:index="9" nillable="true" ma:displayName="ערך ברקוד" ma:description="ערך הברקוד אשר הוקצה לפריט זה." ma:internalName="_dlc_BarcodeValue" ma:readOnly="true">
      <xsd:simpleType>
        <xsd:restriction base="dms:Text"/>
      </xsd:simpleType>
    </xsd:element>
    <xsd:element name="_dlc_BarcodeImage" ma:index="10" nillable="true" ma:displayName="תמונת ברקוד" ma:description="" ma:hidden="true" ma:internalName="_dlc_BarcodeImage" ma:readOnly="false">
      <xsd:simpleType>
        <xsd:restriction base="dms:Note"/>
      </xsd:simpleType>
    </xsd:element>
    <xsd:element name="_dlc_BarcodePreview" ma:index="11" nillable="true" ma:displayName="ברקוד" ma:description="הברקוד אשר הוקצה לפריט זה.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rustech_documenttype" ma:index="12" nillable="true" ma:displayName="סוג המסמך" ma:format="Dropdown" ma:internalName="trustech_documenttype">
      <xsd:simpleType>
        <xsd:restriction base="dms:Choice">
          <xsd:enumeration value="נוהל"/>
          <xsd:enumeration value="הנחיה"/>
          <xsd:enumeration value="טופס"/>
          <xsd:enumeration value="דוח"/>
          <xsd:enumeration value="פרוטוקול"/>
          <xsd:enumeration value="מצגת"/>
        </xsd:restriction>
      </xsd:simpleType>
    </xsd:element>
    <xsd:element name="trustech_DocumentStatus" ma:index="13" nillable="true" ma:displayName="סטטוס המסמך" ma:default="טיוטה" ma:format="Dropdown" ma:internalName="trustech_DocumentStatus">
      <xsd:simpleType>
        <xsd:restriction base="dms:Choice">
          <xsd:enumeration value="טיוטה"/>
          <xsd:enumeration value="בסבב אישורים"/>
          <xsd:enumeration value="מאושר"/>
          <xsd:enumeration value="ארכיון"/>
          <xsd:enumeration value="מסמך סופ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3d3c4-2c08-4fb0-bb2e-369ae2ce73f3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ערך של מזהה מסמך" ma:description="הערך של מזהה המסמך שהוקצה לפריט זה." ma:indexed="true" ma:internalName="_dlc_DocId" ma:readOnly="true">
      <xsd:simpleType>
        <xsd:restriction base="dms:Text"/>
      </xsd:simpleType>
    </xsd:element>
    <xsd:element name="_dlc_DocIdUrl" ma:index="15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מזהה תמידי" ma:description="השאר מזהה בעת הוספה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olicyDirtyBag xmlns="microsoft.office.server.policy.changes">
  <Microsoft.Office.RecordsManagement.PolicyFeatures.PolicyAudit op="Change"/>
  <Microsoft.Office.RecordsManagement.PolicyFeatures.Barcode op="Delete"/>
</PolicyDirtyBag>
</file>

<file path=customXml/item3.xml><?xml version="1.0" encoding="utf-8"?>
<?mso-contentType ?>
<p:Policy xmlns:p="office.server.policy" id="" local="true">
  <p:Name>נתיבי איילון - סוג תוכן ניהול מסמכים</p:Name>
  <p:Description/>
  <p:Statement/>
  <p:PolicyItems>
    <p:PolicyItem featureId="Microsoft.Office.RecordsManagement.PolicyFeatures.PolicyAudit" staticId="0x010100C569C36E1FE0094CA1DE38A52B09FA4E|1757814118" UniqueId="c2a0e733-ab66-477f-96c7-56b4addb8947">
      <p:Name>ביקורת</p:Name>
      <p:Description>ביצוע ביקורת על פעולות משתמש במסמכים ובפריטי רשימות ורישומן ביומן הביקורת.</p:Description>
      <p:CustomData>
        <Audit>
          <Update/>
          <CheckInOut/>
          <MoveCopy/>
          <DeleteRestore/>
        </Audit>
      </p:CustomData>
    </p:PolicyItem>
  </p:PolicyItems>
</p:Policy>
</file>

<file path=customXml/item4.xml><?xml version="1.0" encoding="utf-8"?>
<?mso-contentType ?>
<SharedContentType xmlns="Microsoft.SharePoint.Taxonomy.ContentTypeSync" SourceId="a15fe29a-6a85-42e7-8522-5a619814cd13" ContentTypeId="0x0101" PreviousValue="false"/>
</file>

<file path=customXml/item5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ustech_DocumentStatus xmlns="c73d6282-3256-4cfc-a05b-12f42521a40c">טיוטה</trustech_DocumentStatus>
    <trustech_documenttype xmlns="c73d6282-3256-4cfc-a05b-12f42521a40c" xsi:nil="true"/>
    <_dlc_BarcodeImage xmlns="c73d6282-3256-4cfc-a05b-12f42521a40c" xsi:nil="true"/>
    <_dlc_DocId xmlns="9343d3c4-2c08-4fb0-bb2e-369ae2ce73f3">HQ00-2003002162-37900</_dlc_DocId>
    <_dlc_DocIdUrl xmlns="9343d3c4-2c08-4fb0-bb2e-369ae2ce73f3">
      <Url>https://ayalonhw.sharepoint.com/sites/EngineeringHeadquartersDivision/_layouts/15/DocIdRedir.aspx?ID=HQ00-2003002162-37900</Url>
      <Description>HQ00-2003002162-37900</Description>
    </_dlc_DocIdUrl>
  </documentManagement>
</p:properties>
</file>

<file path=customXml/itemProps1.xml><?xml version="1.0" encoding="utf-8"?>
<ds:datastoreItem xmlns:ds="http://schemas.openxmlformats.org/officeDocument/2006/customXml" ds:itemID="{BFDA92C8-D9A9-4C71-BFC1-0F684877E6AD}"/>
</file>

<file path=customXml/itemProps2.xml><?xml version="1.0" encoding="utf-8"?>
<ds:datastoreItem xmlns:ds="http://schemas.openxmlformats.org/officeDocument/2006/customXml" ds:itemID="{B82D11DF-D238-4985-99E0-A9F6BAA06882}"/>
</file>

<file path=customXml/itemProps3.xml><?xml version="1.0" encoding="utf-8"?>
<ds:datastoreItem xmlns:ds="http://schemas.openxmlformats.org/officeDocument/2006/customXml" ds:itemID="{4A391538-6DAE-49E0-89FD-826E16AF8958}"/>
</file>

<file path=customXml/itemProps4.xml><?xml version="1.0" encoding="utf-8"?>
<ds:datastoreItem xmlns:ds="http://schemas.openxmlformats.org/officeDocument/2006/customXml" ds:itemID="{404CEC07-0435-40F4-9099-14242884BD89}"/>
</file>

<file path=customXml/itemProps5.xml><?xml version="1.0" encoding="utf-8"?>
<ds:datastoreItem xmlns:ds="http://schemas.openxmlformats.org/officeDocument/2006/customXml" ds:itemID="{93FED0E2-AD3C-4CB8-8E91-068EBC812913}"/>
</file>

<file path=customXml/itemProps6.xml><?xml version="1.0" encoding="utf-8"?>
<ds:datastoreItem xmlns:ds="http://schemas.openxmlformats.org/officeDocument/2006/customXml" ds:itemID="{78D16F15-6098-4CBB-88E9-F3A6AED2E4E7}"/>
</file>

<file path=customXml/itemProps7.xml><?xml version="1.0" encoding="utf-8"?>
<ds:datastoreItem xmlns:ds="http://schemas.openxmlformats.org/officeDocument/2006/customXml" ds:itemID="{DFF7A134-AC41-4F50-B703-221546EEF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חניון משולש חקלאי שלבים ב+ג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 Baruch</dc:creator>
  <dc:description>חטיבת מטה</dc:description>
  <cp:lastModifiedBy>Or Baruch</cp:lastModifiedBy>
  <dcterms:created xsi:type="dcterms:W3CDTF">2025-05-25T13:47:10Z</dcterms:created>
  <dcterms:modified xsi:type="dcterms:W3CDTF">2026-01-01T08:26:10Z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0x010100C569C36E1FE0094CA1DE38A52B09FA4E00C7EFAA9A2CAF9344BEC40C4249226CDF</vt:lpwstr>
  </property>
  <property fmtid="{D5CDD505-2E9C-101B-9397-08002B2CF9AE}" pid="3" name="DMS_WORKBOOK_UID">
    <vt:lpwstr>d9df25ff10a54145982466b05ea8821f</vt:lpwstr>
  </property>
  <property fmtid="{D5CDD505-2E9C-101B-9397-08002B2CF9AE}" pid="4" name="doc_id">
    <vt:lpwstr>55531_NTA</vt:lpwstr>
  </property>
  <property fmtid="{D5CDD505-2E9C-101B-9397-08002B2CF9AE}" pid="5" name="_dlc_DocIdItemGuid">
    <vt:lpwstr>1ea3f773-742c-4217-afed-264bd3728eb5</vt:lpwstr>
  </property>
</Properties>
</file>