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yalonhw-my.sharepoint.com/personal/shire_ayalonhw_co_il/Documents/Desktop/46-24 תקשורת פסיבית/לפרסום/"/>
    </mc:Choice>
  </mc:AlternateContent>
  <xr:revisionPtr revIDLastSave="7" documentId="8_{6FEB1CD6-AA97-4A62-965F-1F5310BCEC63}" xr6:coauthVersionLast="47" xr6:coauthVersionMax="47" xr10:uidLastSave="{4F91EB0E-2F7D-42B1-89F0-188AB4090839}"/>
  <workbookProtection workbookAlgorithmName="SHA-512" workbookHashValue="T4uIhlD4QAemAPHIwtslS0daAP9zMO8om07ER0Lbyw+QwqwWY8oLMl6XZwxPGxDfoPEOXkt5eW6icGiuImQHww==" workbookSaltValue="5VdSJWGHU85ajyntcrRHNQ==" workbookSpinCount="100000" lockStructure="1"/>
  <bookViews>
    <workbookView xWindow="-120" yWindow="-120" windowWidth="29040" windowHeight="15720" xr2:uid="{5F5A9D17-CD1E-4372-AB6E-73B224B70C04}"/>
  </bookViews>
  <sheets>
    <sheet name="כתב כמויות" sheetId="1" r:id="rId1"/>
    <sheet name="משקלים" sheetId="2" r:id="rId2"/>
  </sheets>
  <definedNames>
    <definedName name="_xlnm._FilterDatabase" localSheetId="0" hidden="1">'כתב כמויות'!$A$15:$L$348</definedName>
    <definedName name="_xlnm.Print_Area" localSheetId="0">'כתב כמויות'!$A$1:$G$352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80" i="1" l="1"/>
  <c r="I280" i="1" s="1"/>
  <c r="G279" i="1"/>
  <c r="I279" i="1" s="1"/>
  <c r="G278" i="1"/>
  <c r="I278" i="1" s="1"/>
  <c r="G277" i="1"/>
  <c r="I277" i="1" s="1"/>
  <c r="G276" i="1"/>
  <c r="G275" i="1"/>
  <c r="G274" i="1"/>
  <c r="I274" i="1" s="1"/>
  <c r="G273" i="1"/>
  <c r="I273" i="1" s="1"/>
  <c r="G272" i="1"/>
  <c r="I272" i="1" s="1"/>
  <c r="G271" i="1"/>
  <c r="I271" i="1" s="1"/>
  <c r="G270" i="1"/>
  <c r="I270" i="1" s="1"/>
  <c r="G269" i="1"/>
  <c r="I269" i="1" s="1"/>
  <c r="G268" i="1"/>
  <c r="I268" i="1" s="1"/>
  <c r="G267" i="1"/>
  <c r="I267" i="1" s="1"/>
  <c r="G266" i="1"/>
  <c r="I266" i="1" s="1"/>
  <c r="G265" i="1"/>
  <c r="I265" i="1" s="1"/>
  <c r="G264" i="1"/>
  <c r="G263" i="1"/>
  <c r="I263" i="1" s="1"/>
  <c r="G262" i="1"/>
  <c r="I262" i="1" s="1"/>
  <c r="G261" i="1"/>
  <c r="I261" i="1" s="1"/>
  <c r="G260" i="1"/>
  <c r="I260" i="1" s="1"/>
  <c r="G259" i="1"/>
  <c r="I259" i="1" s="1"/>
  <c r="G258" i="1"/>
  <c r="I258" i="1" s="1"/>
  <c r="G257" i="1"/>
  <c r="I257" i="1" s="1"/>
  <c r="G256" i="1"/>
  <c r="I256" i="1" s="1"/>
  <c r="G255" i="1"/>
  <c r="I255" i="1" s="1"/>
  <c r="G254" i="1"/>
  <c r="I254" i="1" s="1"/>
  <c r="G253" i="1"/>
  <c r="I253" i="1" s="1"/>
  <c r="G252" i="1"/>
  <c r="I252" i="1" s="1"/>
  <c r="G251" i="1"/>
  <c r="I251" i="1" s="1"/>
  <c r="G250" i="1"/>
  <c r="I250" i="1" s="1"/>
  <c r="G249" i="1"/>
  <c r="I249" i="1" s="1"/>
  <c r="G248" i="1"/>
  <c r="G247" i="1"/>
  <c r="I247" i="1" s="1"/>
  <c r="G246" i="1"/>
  <c r="I246" i="1" s="1"/>
  <c r="G245" i="1"/>
  <c r="I245" i="1" s="1"/>
  <c r="G244" i="1"/>
  <c r="I244" i="1" s="1"/>
  <c r="G102" i="1"/>
  <c r="I102" i="1" s="1"/>
  <c r="G332" i="1"/>
  <c r="I332" i="1" s="1"/>
  <c r="G333" i="1"/>
  <c r="I333" i="1" s="1"/>
  <c r="G334" i="1"/>
  <c r="I334" i="1" s="1"/>
  <c r="G335" i="1"/>
  <c r="I335" i="1" s="1"/>
  <c r="G336" i="1"/>
  <c r="I336" i="1" s="1"/>
  <c r="G331" i="1"/>
  <c r="I331" i="1" s="1"/>
  <c r="G340" i="1"/>
  <c r="I340" i="1" s="1"/>
  <c r="G341" i="1"/>
  <c r="I341" i="1" s="1"/>
  <c r="G342" i="1"/>
  <c r="I342" i="1" s="1"/>
  <c r="G343" i="1"/>
  <c r="I343" i="1" s="1"/>
  <c r="G344" i="1"/>
  <c r="I344" i="1" s="1"/>
  <c r="G345" i="1"/>
  <c r="I345" i="1" s="1"/>
  <c r="G346" i="1"/>
  <c r="I346" i="1" s="1"/>
  <c r="G339" i="1"/>
  <c r="I339" i="1" s="1"/>
  <c r="G330" i="1"/>
  <c r="I330" i="1" s="1"/>
  <c r="G329" i="1"/>
  <c r="I329" i="1" s="1"/>
  <c r="G328" i="1"/>
  <c r="I328" i="1" s="1"/>
  <c r="G327" i="1"/>
  <c r="I327" i="1" s="1"/>
  <c r="G324" i="1"/>
  <c r="I324" i="1" s="1"/>
  <c r="G323" i="1"/>
  <c r="I323" i="1" s="1"/>
  <c r="G322" i="1"/>
  <c r="I322" i="1" s="1"/>
  <c r="G321" i="1"/>
  <c r="I321" i="1" s="1"/>
  <c r="G320" i="1"/>
  <c r="I320" i="1" s="1"/>
  <c r="G319" i="1"/>
  <c r="I319" i="1" s="1"/>
  <c r="G318" i="1"/>
  <c r="I318" i="1" s="1"/>
  <c r="G317" i="1"/>
  <c r="I317" i="1" s="1"/>
  <c r="G316" i="1"/>
  <c r="I316" i="1" s="1"/>
  <c r="G315" i="1"/>
  <c r="I315" i="1" s="1"/>
  <c r="G314" i="1"/>
  <c r="I314" i="1" s="1"/>
  <c r="G313" i="1"/>
  <c r="I313" i="1" s="1"/>
  <c r="G312" i="1"/>
  <c r="I312" i="1" s="1"/>
  <c r="G311" i="1"/>
  <c r="I311" i="1" s="1"/>
  <c r="G310" i="1"/>
  <c r="I310" i="1" s="1"/>
  <c r="G309" i="1"/>
  <c r="I309" i="1" s="1"/>
  <c r="G308" i="1"/>
  <c r="I308" i="1" s="1"/>
  <c r="G307" i="1"/>
  <c r="I307" i="1" s="1"/>
  <c r="G306" i="1"/>
  <c r="I306" i="1" s="1"/>
  <c r="G305" i="1"/>
  <c r="I305" i="1" s="1"/>
  <c r="G304" i="1"/>
  <c r="I304" i="1" s="1"/>
  <c r="G303" i="1"/>
  <c r="I303" i="1" s="1"/>
  <c r="G302" i="1"/>
  <c r="I302" i="1" s="1"/>
  <c r="G301" i="1"/>
  <c r="I301" i="1" s="1"/>
  <c r="G300" i="1"/>
  <c r="I300" i="1" s="1"/>
  <c r="G299" i="1"/>
  <c r="G286" i="1"/>
  <c r="I286" i="1" s="1"/>
  <c r="G285" i="1"/>
  <c r="I285" i="1" s="1"/>
  <c r="G284" i="1"/>
  <c r="I284" i="1" s="1"/>
  <c r="G283" i="1"/>
  <c r="G215" i="1"/>
  <c r="I215" i="1" s="1"/>
  <c r="G216" i="1"/>
  <c r="I216" i="1" s="1"/>
  <c r="G217" i="1"/>
  <c r="I217" i="1" s="1"/>
  <c r="G218" i="1"/>
  <c r="I218" i="1" s="1"/>
  <c r="G219" i="1"/>
  <c r="I219" i="1" s="1"/>
  <c r="G220" i="1"/>
  <c r="I220" i="1" s="1"/>
  <c r="G221" i="1"/>
  <c r="I221" i="1" s="1"/>
  <c r="G222" i="1"/>
  <c r="I222" i="1" s="1"/>
  <c r="G223" i="1"/>
  <c r="I223" i="1" s="1"/>
  <c r="G224" i="1"/>
  <c r="I224" i="1" s="1"/>
  <c r="G225" i="1"/>
  <c r="I225" i="1" s="1"/>
  <c r="G226" i="1"/>
  <c r="I226" i="1" s="1"/>
  <c r="G227" i="1"/>
  <c r="I227" i="1" s="1"/>
  <c r="G228" i="1"/>
  <c r="I228" i="1" s="1"/>
  <c r="G229" i="1"/>
  <c r="I229" i="1" s="1"/>
  <c r="G230" i="1"/>
  <c r="I230" i="1" s="1"/>
  <c r="G231" i="1"/>
  <c r="I231" i="1" s="1"/>
  <c r="G232" i="1"/>
  <c r="I232" i="1" s="1"/>
  <c r="G233" i="1"/>
  <c r="I233" i="1" s="1"/>
  <c r="G234" i="1"/>
  <c r="I234" i="1" s="1"/>
  <c r="G235" i="1"/>
  <c r="I235" i="1" s="1"/>
  <c r="G236" i="1"/>
  <c r="I236" i="1" s="1"/>
  <c r="G237" i="1"/>
  <c r="I237" i="1" s="1"/>
  <c r="G238" i="1"/>
  <c r="I238" i="1" s="1"/>
  <c r="G239" i="1"/>
  <c r="I239" i="1" s="1"/>
  <c r="G240" i="1"/>
  <c r="I240" i="1" s="1"/>
  <c r="G241" i="1"/>
  <c r="I241" i="1" s="1"/>
  <c r="G242" i="1"/>
  <c r="I242" i="1" s="1"/>
  <c r="G243" i="1"/>
  <c r="I243" i="1" s="1"/>
  <c r="G214" i="1"/>
  <c r="I214" i="1" s="1"/>
  <c r="G211" i="1"/>
  <c r="I211" i="1" s="1"/>
  <c r="G210" i="1"/>
  <c r="I210" i="1" s="1"/>
  <c r="G209" i="1"/>
  <c r="I209" i="1" s="1"/>
  <c r="G208" i="1"/>
  <c r="I208" i="1" s="1"/>
  <c r="G207" i="1"/>
  <c r="I207" i="1" s="1"/>
  <c r="G206" i="1"/>
  <c r="I206" i="1" s="1"/>
  <c r="G205" i="1"/>
  <c r="I205" i="1" s="1"/>
  <c r="G204" i="1"/>
  <c r="I204" i="1" s="1"/>
  <c r="G203" i="1"/>
  <c r="I203" i="1" s="1"/>
  <c r="G202" i="1"/>
  <c r="I202" i="1" s="1"/>
  <c r="G201" i="1"/>
  <c r="I201" i="1" s="1"/>
  <c r="G200" i="1"/>
  <c r="I200" i="1" s="1"/>
  <c r="G199" i="1"/>
  <c r="I199" i="1" s="1"/>
  <c r="G198" i="1"/>
  <c r="I198" i="1" s="1"/>
  <c r="G197" i="1"/>
  <c r="I197" i="1" s="1"/>
  <c r="G196" i="1"/>
  <c r="I196" i="1" s="1"/>
  <c r="G195" i="1"/>
  <c r="I195" i="1" s="1"/>
  <c r="G194" i="1"/>
  <c r="I194" i="1" s="1"/>
  <c r="G193" i="1"/>
  <c r="I193" i="1" s="1"/>
  <c r="G192" i="1"/>
  <c r="I192" i="1" s="1"/>
  <c r="G191" i="1"/>
  <c r="I191" i="1" s="1"/>
  <c r="G190" i="1"/>
  <c r="I190" i="1" s="1"/>
  <c r="G189" i="1"/>
  <c r="I189" i="1" s="1"/>
  <c r="G188" i="1"/>
  <c r="I188" i="1" s="1"/>
  <c r="G187" i="1"/>
  <c r="I187" i="1" s="1"/>
  <c r="G186" i="1"/>
  <c r="I186" i="1" s="1"/>
  <c r="G185" i="1"/>
  <c r="I185" i="1" s="1"/>
  <c r="G184" i="1"/>
  <c r="I184" i="1" s="1"/>
  <c r="G183" i="1"/>
  <c r="I183" i="1" s="1"/>
  <c r="G182" i="1"/>
  <c r="I182" i="1" s="1"/>
  <c r="G181" i="1"/>
  <c r="I181" i="1" s="1"/>
  <c r="G180" i="1"/>
  <c r="I180" i="1" s="1"/>
  <c r="G179" i="1"/>
  <c r="I179" i="1" s="1"/>
  <c r="G178" i="1"/>
  <c r="I178" i="1" s="1"/>
  <c r="G177" i="1"/>
  <c r="I177" i="1" s="1"/>
  <c r="G176" i="1"/>
  <c r="I176" i="1" s="1"/>
  <c r="G175" i="1"/>
  <c r="I175" i="1" s="1"/>
  <c r="G174" i="1"/>
  <c r="I174" i="1" s="1"/>
  <c r="G173" i="1"/>
  <c r="I173" i="1" s="1"/>
  <c r="G172" i="1"/>
  <c r="I172" i="1" s="1"/>
  <c r="G171" i="1"/>
  <c r="I171" i="1" s="1"/>
  <c r="G170" i="1"/>
  <c r="I170" i="1" s="1"/>
  <c r="G169" i="1"/>
  <c r="I169" i="1" s="1"/>
  <c r="G168" i="1"/>
  <c r="I168" i="1" s="1"/>
  <c r="G167" i="1"/>
  <c r="I167" i="1" s="1"/>
  <c r="G166" i="1"/>
  <c r="I166" i="1" s="1"/>
  <c r="G165" i="1"/>
  <c r="I165" i="1" s="1"/>
  <c r="G164" i="1"/>
  <c r="I164" i="1" s="1"/>
  <c r="G163" i="1"/>
  <c r="I163" i="1" s="1"/>
  <c r="G162" i="1"/>
  <c r="I162" i="1" s="1"/>
  <c r="G161" i="1"/>
  <c r="I161" i="1" s="1"/>
  <c r="G160" i="1"/>
  <c r="I160" i="1" s="1"/>
  <c r="G159" i="1"/>
  <c r="I159" i="1" s="1"/>
  <c r="G158" i="1"/>
  <c r="I158" i="1" s="1"/>
  <c r="G157" i="1"/>
  <c r="I157" i="1" s="1"/>
  <c r="G156" i="1"/>
  <c r="I156" i="1" s="1"/>
  <c r="G155" i="1"/>
  <c r="I155" i="1" s="1"/>
  <c r="G154" i="1"/>
  <c r="I154" i="1" s="1"/>
  <c r="G153" i="1"/>
  <c r="I153" i="1" s="1"/>
  <c r="G152" i="1"/>
  <c r="I152" i="1" s="1"/>
  <c r="G151" i="1"/>
  <c r="I151" i="1" s="1"/>
  <c r="G148" i="1"/>
  <c r="I148" i="1" s="1"/>
  <c r="G147" i="1"/>
  <c r="I147" i="1" s="1"/>
  <c r="G146" i="1"/>
  <c r="I146" i="1" s="1"/>
  <c r="G145" i="1"/>
  <c r="I145" i="1" s="1"/>
  <c r="G144" i="1"/>
  <c r="I144" i="1" s="1"/>
  <c r="G143" i="1"/>
  <c r="I143" i="1" s="1"/>
  <c r="G142" i="1"/>
  <c r="I142" i="1" s="1"/>
  <c r="G141" i="1"/>
  <c r="I141" i="1" s="1"/>
  <c r="G140" i="1"/>
  <c r="I140" i="1" s="1"/>
  <c r="G139" i="1"/>
  <c r="I139" i="1" s="1"/>
  <c r="G138" i="1"/>
  <c r="I138" i="1" s="1"/>
  <c r="G137" i="1"/>
  <c r="I137" i="1" s="1"/>
  <c r="G136" i="1"/>
  <c r="I136" i="1" s="1"/>
  <c r="G135" i="1"/>
  <c r="I135" i="1" s="1"/>
  <c r="G134" i="1"/>
  <c r="I134" i="1" s="1"/>
  <c r="G133" i="1"/>
  <c r="I133" i="1" s="1"/>
  <c r="G132" i="1"/>
  <c r="I132" i="1" s="1"/>
  <c r="G131" i="1"/>
  <c r="I131" i="1" s="1"/>
  <c r="G130" i="1"/>
  <c r="I130" i="1" s="1"/>
  <c r="G129" i="1"/>
  <c r="I129" i="1" s="1"/>
  <c r="G128" i="1"/>
  <c r="I128" i="1" s="1"/>
  <c r="G127" i="1"/>
  <c r="I127" i="1" s="1"/>
  <c r="G126" i="1"/>
  <c r="I126" i="1" s="1"/>
  <c r="G125" i="1"/>
  <c r="I125" i="1" s="1"/>
  <c r="G124" i="1"/>
  <c r="I124" i="1" s="1"/>
  <c r="G123" i="1"/>
  <c r="I123" i="1" s="1"/>
  <c r="G122" i="1"/>
  <c r="I122" i="1" s="1"/>
  <c r="G121" i="1"/>
  <c r="I121" i="1" s="1"/>
  <c r="G120" i="1"/>
  <c r="I120" i="1" s="1"/>
  <c r="G119" i="1"/>
  <c r="I119" i="1" s="1"/>
  <c r="G118" i="1"/>
  <c r="I118" i="1" s="1"/>
  <c r="G117" i="1"/>
  <c r="I117" i="1" s="1"/>
  <c r="G116" i="1"/>
  <c r="I116" i="1" s="1"/>
  <c r="G115" i="1"/>
  <c r="I115" i="1" s="1"/>
  <c r="G114" i="1"/>
  <c r="I114" i="1" s="1"/>
  <c r="G113" i="1"/>
  <c r="I113" i="1" s="1"/>
  <c r="G112" i="1"/>
  <c r="I112" i="1" s="1"/>
  <c r="G111" i="1"/>
  <c r="I111" i="1" s="1"/>
  <c r="G110" i="1"/>
  <c r="I110" i="1" s="1"/>
  <c r="G109" i="1"/>
  <c r="I109" i="1" s="1"/>
  <c r="G108" i="1"/>
  <c r="I108" i="1" s="1"/>
  <c r="G107" i="1"/>
  <c r="I107" i="1" s="1"/>
  <c r="G106" i="1"/>
  <c r="I106" i="1" s="1"/>
  <c r="G105" i="1"/>
  <c r="I105" i="1" s="1"/>
  <c r="G104" i="1"/>
  <c r="I104" i="1" s="1"/>
  <c r="G103" i="1"/>
  <c r="I103" i="1" s="1"/>
  <c r="G101" i="1"/>
  <c r="I101" i="1" s="1"/>
  <c r="G100" i="1"/>
  <c r="I100" i="1" s="1"/>
  <c r="G99" i="1"/>
  <c r="I99" i="1" s="1"/>
  <c r="G98" i="1"/>
  <c r="I98" i="1" s="1"/>
  <c r="G97" i="1"/>
  <c r="I97" i="1" s="1"/>
  <c r="G96" i="1"/>
  <c r="I96" i="1" s="1"/>
  <c r="G95" i="1"/>
  <c r="I95" i="1" s="1"/>
  <c r="G94" i="1"/>
  <c r="I94" i="1" s="1"/>
  <c r="G93" i="1"/>
  <c r="I93" i="1" s="1"/>
  <c r="G92" i="1"/>
  <c r="I92" i="1" s="1"/>
  <c r="G91" i="1"/>
  <c r="I91" i="1" s="1"/>
  <c r="G90" i="1"/>
  <c r="I90" i="1" s="1"/>
  <c r="G89" i="1"/>
  <c r="I89" i="1" s="1"/>
  <c r="G88" i="1"/>
  <c r="I88" i="1" s="1"/>
  <c r="G87" i="1"/>
  <c r="I87" i="1" s="1"/>
  <c r="G86" i="1"/>
  <c r="I86" i="1" s="1"/>
  <c r="G85" i="1"/>
  <c r="I85" i="1" s="1"/>
  <c r="G84" i="1"/>
  <c r="I84" i="1" s="1"/>
  <c r="G83" i="1"/>
  <c r="I83" i="1" s="1"/>
  <c r="G82" i="1"/>
  <c r="I82" i="1" s="1"/>
  <c r="G81" i="1"/>
  <c r="I81" i="1" s="1"/>
  <c r="G80" i="1"/>
  <c r="I80" i="1" s="1"/>
  <c r="G79" i="1"/>
  <c r="I79" i="1" s="1"/>
  <c r="G78" i="1"/>
  <c r="I78" i="1" s="1"/>
  <c r="G77" i="1"/>
  <c r="I77" i="1" s="1"/>
  <c r="G76" i="1"/>
  <c r="I76" i="1" s="1"/>
  <c r="G75" i="1"/>
  <c r="I75" i="1" s="1"/>
  <c r="G74" i="1"/>
  <c r="I74" i="1" s="1"/>
  <c r="G73" i="1"/>
  <c r="I73" i="1" s="1"/>
  <c r="G72" i="1"/>
  <c r="I72" i="1" s="1"/>
  <c r="G71" i="1"/>
  <c r="I71" i="1" s="1"/>
  <c r="I276" i="1"/>
  <c r="I275" i="1"/>
  <c r="I264" i="1"/>
  <c r="I248" i="1"/>
  <c r="G296" i="1"/>
  <c r="I296" i="1" s="1"/>
  <c r="G295" i="1"/>
  <c r="I295" i="1" s="1"/>
  <c r="G294" i="1"/>
  <c r="I294" i="1" s="1"/>
  <c r="G293" i="1"/>
  <c r="I293" i="1" s="1"/>
  <c r="G292" i="1"/>
  <c r="I292" i="1" s="1"/>
  <c r="G291" i="1"/>
  <c r="I291" i="1" s="1"/>
  <c r="G290" i="1"/>
  <c r="I290" i="1" s="1"/>
  <c r="G289" i="1"/>
  <c r="I289" i="1" s="1"/>
  <c r="G288" i="1"/>
  <c r="I288" i="1" s="1"/>
  <c r="G287" i="1"/>
  <c r="I287" i="1" s="1"/>
  <c r="G68" i="1"/>
  <c r="I68" i="1" s="1"/>
  <c r="G67" i="1"/>
  <c r="I67" i="1" s="1"/>
  <c r="G66" i="1"/>
  <c r="I66" i="1" s="1"/>
  <c r="G65" i="1"/>
  <c r="I65" i="1" s="1"/>
  <c r="G64" i="1"/>
  <c r="I64" i="1" s="1"/>
  <c r="G63" i="1"/>
  <c r="I63" i="1" s="1"/>
  <c r="G62" i="1"/>
  <c r="I62" i="1" s="1"/>
  <c r="G61" i="1"/>
  <c r="I61" i="1" s="1"/>
  <c r="G60" i="1"/>
  <c r="I60" i="1" s="1"/>
  <c r="G59" i="1"/>
  <c r="I59" i="1" s="1"/>
  <c r="G58" i="1"/>
  <c r="I58" i="1" s="1"/>
  <c r="G57" i="1"/>
  <c r="I57" i="1" s="1"/>
  <c r="G56" i="1"/>
  <c r="I56" i="1" s="1"/>
  <c r="G55" i="1"/>
  <c r="I55" i="1" s="1"/>
  <c r="G54" i="1"/>
  <c r="I54" i="1" s="1"/>
  <c r="G53" i="1"/>
  <c r="I53" i="1" s="1"/>
  <c r="G52" i="1"/>
  <c r="I52" i="1" s="1"/>
  <c r="G51" i="1"/>
  <c r="I51" i="1" s="1"/>
  <c r="G50" i="1"/>
  <c r="I50" i="1" s="1"/>
  <c r="G49" i="1"/>
  <c r="I49" i="1" s="1"/>
  <c r="G48" i="1"/>
  <c r="I48" i="1" s="1"/>
  <c r="G47" i="1"/>
  <c r="I47" i="1" s="1"/>
  <c r="G46" i="1"/>
  <c r="I46" i="1" s="1"/>
  <c r="G45" i="1"/>
  <c r="I45" i="1" s="1"/>
  <c r="G44" i="1"/>
  <c r="I44" i="1" s="1"/>
  <c r="G43" i="1"/>
  <c r="I43" i="1" s="1"/>
  <c r="G42" i="1"/>
  <c r="I42" i="1" s="1"/>
  <c r="G41" i="1"/>
  <c r="I41" i="1" s="1"/>
  <c r="G40" i="1"/>
  <c r="I40" i="1" s="1"/>
  <c r="G39" i="1"/>
  <c r="I39" i="1" s="1"/>
  <c r="G38" i="1"/>
  <c r="I38" i="1" s="1"/>
  <c r="G37" i="1"/>
  <c r="I37" i="1" s="1"/>
  <c r="G36" i="1"/>
  <c r="I36" i="1" s="1"/>
  <c r="G35" i="1"/>
  <c r="I35" i="1" s="1"/>
  <c r="G34" i="1"/>
  <c r="I34" i="1" s="1"/>
  <c r="G33" i="1"/>
  <c r="I33" i="1" s="1"/>
  <c r="G32" i="1"/>
  <c r="I32" i="1" s="1"/>
  <c r="G31" i="1"/>
  <c r="I31" i="1" s="1"/>
  <c r="G30" i="1"/>
  <c r="I30" i="1" s="1"/>
  <c r="G29" i="1"/>
  <c r="I29" i="1" s="1"/>
  <c r="G28" i="1"/>
  <c r="I28" i="1" s="1"/>
  <c r="G27" i="1"/>
  <c r="I27" i="1" s="1"/>
  <c r="G26" i="1"/>
  <c r="I26" i="1" s="1"/>
  <c r="G25" i="1"/>
  <c r="I25" i="1" s="1"/>
  <c r="G24" i="1"/>
  <c r="I24" i="1" s="1"/>
  <c r="G23" i="1"/>
  <c r="I23" i="1" s="1"/>
  <c r="G22" i="1"/>
  <c r="I22" i="1" s="1"/>
  <c r="G21" i="1"/>
  <c r="I21" i="1" s="1"/>
  <c r="G20" i="1"/>
  <c r="I20" i="1" s="1"/>
  <c r="G19" i="1"/>
  <c r="I19" i="1" s="1"/>
  <c r="I18" i="1"/>
  <c r="D348" i="1"/>
  <c r="I69" i="1" l="1"/>
  <c r="G69" i="1"/>
  <c r="I281" i="1"/>
  <c r="J281" i="1" s="1"/>
  <c r="G281" i="1"/>
  <c r="G297" i="1"/>
  <c r="I337" i="1"/>
  <c r="G325" i="1"/>
  <c r="I212" i="1"/>
  <c r="I149" i="1"/>
  <c r="I283" i="1"/>
  <c r="I297" i="1" s="1"/>
  <c r="I299" i="1"/>
  <c r="I325" i="1" s="1"/>
  <c r="I347" i="1"/>
  <c r="G337" i="1"/>
  <c r="G347" i="1"/>
  <c r="D13" i="2"/>
  <c r="G149" i="1"/>
  <c r="G212" i="1"/>
  <c r="G348" i="1" l="1"/>
  <c r="I348" i="1"/>
  <c r="E9" i="2"/>
  <c r="F9" i="2" s="1"/>
  <c r="J297" i="1"/>
  <c r="E10" i="2"/>
  <c r="F10" i="2" s="1"/>
  <c r="J325" i="1"/>
  <c r="E12" i="2"/>
  <c r="F12" i="2" s="1"/>
  <c r="J347" i="1"/>
  <c r="E7" i="2"/>
  <c r="F7" i="2" s="1"/>
  <c r="J212" i="1"/>
  <c r="E11" i="2"/>
  <c r="F11" i="2" s="1"/>
  <c r="J337" i="1"/>
  <c r="E8" i="2"/>
  <c r="F8" i="2" s="1"/>
  <c r="J149" i="1"/>
  <c r="E6" i="2"/>
  <c r="F6" i="2" s="1"/>
  <c r="J69" i="1"/>
  <c r="E5" i="2"/>
  <c r="J348" i="1" l="1"/>
  <c r="E13" i="2"/>
  <c r="F5" i="2"/>
  <c r="F13" i="2" s="1"/>
</calcChain>
</file>

<file path=xl/sharedStrings.xml><?xml version="1.0" encoding="utf-8"?>
<sst xmlns="http://schemas.openxmlformats.org/spreadsheetml/2006/main" count="713" uniqueCount="384">
  <si>
    <t>מס'</t>
  </si>
  <si>
    <t>תאור הפריט או העבודה</t>
  </si>
  <si>
    <t>יחידת מידה</t>
  </si>
  <si>
    <t>מ"א</t>
  </si>
  <si>
    <t>הוספת חיפוי להתקנה חיצונית מסוג NYY.</t>
  </si>
  <si>
    <t>קומפלט</t>
  </si>
  <si>
    <t>כנ"ל אך לנקודה כפולה</t>
  </si>
  <si>
    <t>יחידה</t>
  </si>
  <si>
    <t xml:space="preserve">צמת תקשורת מאוגדת הכוללת 24 כבלי CAT 7A 23AWG,+ לוחות ניתוב (2 לוחות) של 24 מחברי RJ-45 מסוככים בתקן CAT6A להתקנה מארון תקשורת לארון שרתים באורך עד 10 מטר.   </t>
  </si>
  <si>
    <t xml:space="preserve">אספקה והתקנת צמת גישור חבר והפעל, מיוצרת במפעל מראש (Pre Terminated), כוללת ששה כבלי תקשורת נתונים, כל כבל שמונה גידים AWG 23 בסיכוך מיילר נפרד לכל זוג. לרבות מחברים מסוג RJ45 בשני קצוות כל כבל, הכבל והמחברים בתקן ISO/IEC 11801 CAT6A, הכבל ייוצר במפעל היצרן ויסופק כולל דף בדיקות לניחות מקצה לקצה כולל בדיקה באתר הלקוח באמצעות מכשיר מדידה מכוייל כדוגמת FLUKE כולל פלט עבור כל מחבר .בדיקה באתר . מחיר הכבל יכלול את התקנתו וחיווטו בארונות השרתים/התקשורת. </t>
  </si>
  <si>
    <t>תוספת מטר אורך לצמת גישור חבר והפעל המיוצרת במפעל מראש (Pre Terminated),כוללת ששה כבלי תקשורת נתונים, כל כבל שמונה גידים AWG 23 בסיכוך מיילר נפרד לכל זוג.</t>
  </si>
  <si>
    <t>אספקה והתקנת לוח ניתוב למסד "19, עבור תקשורת נתונים, מקום להתקנת 24 שקעי RJ-45 מסוככים, לתצורה של (Pre Terminated), גובה 1U צבע שחור.</t>
  </si>
  <si>
    <t>תוספת אורך לכבל הנ"ל</t>
  </si>
  <si>
    <t>סה"כ לפרק תשתיות תקשורת - כבילה ואביזרים</t>
  </si>
  <si>
    <t>תיבת הסתעפות פנימית 50 זוג  בצבע אפור - כולל התקנה עיגון, חיבור כבל, סימון בדיקה וכד' צבע ע"פ דרישת המזמין</t>
  </si>
  <si>
    <t>תיבת הסתעפות פנימית 100 זוג בצבע אפור - כולל התקנה עיגון, חיבור כבל, סימון בדיקה וכד' צבע ע"פ דרישת המזמין</t>
  </si>
  <si>
    <t>אספקה והתקנת אמבטית נירוסטה תקנית עבור עד 10 פסי חיבורים מסוג "קרונה"</t>
  </si>
  <si>
    <t>אמבטית נירוסטה תקנית עבור עד 33 פסי חיבורים מסוג "קרונה"</t>
  </si>
  <si>
    <t>בלוק קרונה תקני מסוג מתנתק לחיבור עד 10 זוגות כבלים.</t>
  </si>
  <si>
    <t>לוח עץ סנדוויץ מצופה פורמייקה בעובי 18 מ"מ בגודל עד 1.2X2.4 מ'</t>
  </si>
  <si>
    <t>תיל הצלבה בחתך מוליך 0.5 מ"מ במבנה זוגות שזורים לג'ימפור תוף אורך 150 מטר</t>
  </si>
  <si>
    <t>לוח ניתוב UTP לייצוג שלוחות הטלפון בארון התקשורת, כולל 50 מבואות RJ-45  ובעל הסמכה לעמידה ב- CAT-5E.</t>
  </si>
  <si>
    <t>כבל טלפון-שקע באורך 3 מטר המכיל מחבר RJ-45 בקצהו האחד ומחבר RJ-11 בקצהו השני (4 גידים), בהתאם לחיווט שיוחלט על ידי המזמין</t>
  </si>
  <si>
    <t>כבל טלפון-שקע באורך 5 מטר המכיל מחבר RJ-45 בקצהו האחד ומחבר RJ-11 בקצהו השני (4 גידים), בהתאם לחיווט שיוחלט על ידי המזמין</t>
  </si>
  <si>
    <t>אספקה והתקנת ארון HIMEL מדגם CRN מתכתי, אטום ומוגן מז"א, כולל משטח עץ בחתך 20 מ"מ וכולל תוספות. (במידות 600x400x250 מ"מ עד 800x600x250 מ"מ).</t>
  </si>
  <si>
    <t>אספקה והתקנת ארון HIMEL מדגם CRN מתכתי, אטום ומוגן מז"א, כולל משטח עץ בחתך 20 מ"מ וכולל תוספות. (במידות 1000x600x250 מ"מ עד 1200x800x300 מ"מ). או לחלופין - ארון HIMEL דגם CRN במידות 300x1000x1000/1200 כולל תוספות.</t>
  </si>
  <si>
    <t xml:space="preserve">התקנת ארון  פנימי כדוגמת חברת אורלייט דגם orline-500  עם ידית נעילה, כולל משטח עץ בחתך 20 מ"מ וכולל תוספות. (במידות 400x300x200 מ"מ עד 600x400x230 מ"מ). </t>
  </si>
  <si>
    <t xml:space="preserve">התקנת ארון  חיבורים כדוגמת חברת אורלייט דגם MIP  עם ידית נעילה, כולל משטח עץ בחתך 20 מ"מ וכולל תוספות. (במידות 300x250x140 מ"מ עד 800x600x300 מ"מ). </t>
  </si>
  <si>
    <t>תעלות PVC תקניות במידות 30 * 15 מ"מ כולל חיזוקים סופיים ואביזרים נדרשים, כולל מכסה.</t>
  </si>
  <si>
    <t>תעלות PVC תקניות במידות 60 * 40 מ"מ כולל חיזוקים סופיים ואביזרים נדרשים, כולל מכסה.</t>
  </si>
  <si>
    <t>תעלות PVC תקניות במידות 120 * 60 מ"מ כולל חיזוקים סופיים ואביזרים נדרשים, כולל מכסה.</t>
  </si>
  <si>
    <t>תעלות PVC תקניות במידות 200 *100 מ"מ כולל חיזוקים סופיים ואביזרים נדרשים, כולל מכסה.</t>
  </si>
  <si>
    <t xml:space="preserve">אביזר לחלוקת תעלה עבור תעלת PVC לכל גודל תעלה ע"פ הצורך,כולל אביזרים נדרשים </t>
  </si>
  <si>
    <t>צינור מריכף ירוק 25 מ"מ  חסין אש כולל שלות ואביזרים נדרשים</t>
  </si>
  <si>
    <t>צינור מריכף ירוק 29 מ"מ  חסין אש כולל שלות ואביזרים נדרשים</t>
  </si>
  <si>
    <t>צינור מריכף ירוק 36 מ"מ  חסין אש כולל שלות ואביזרים נדרשים</t>
  </si>
  <si>
    <t>צינור מריכף ירוק 42 מ"מ חסין אש כולל שלות ואביזרים נדרשים</t>
  </si>
  <si>
    <t>צינור מריכף ירוק 75 מ"מ  חסין אש כולל שלות ואביזרים נדרשים</t>
  </si>
  <si>
    <t>ביצוע איטום כנגד אש בקידוח בין קומות או קידוח אנכי החומר יהיה מחומר טרמופולי עמיד באש על פי אישור מינהל כיבוי אש האיטום יהיה לקדחים בקוטר עד "5</t>
  </si>
  <si>
    <t>ביצוע קידוח במחיצה קלה בקיר גבס או ברהיט עץ, ניקיון המקום והחזרתו  למצב קודם עד קוטר 2".</t>
  </si>
  <si>
    <t xml:space="preserve">ביצוע הארקת ארון תקשורת לארקת מבנה או להארקת לוח חשמל אזורי כולל כבל ארקה בחתך 16 ממ"ר כולל כל האביזרים הנדרשים </t>
  </si>
  <si>
    <t>התקן "Z" מחורץ לתליית כבלים ע"ג קיר</t>
  </si>
  <si>
    <t>קידוח אופקי למעבר מכשולים כבישים וכד' ', כולל כל העבודות הנלוות, אספקת והתקנת כולל חוט השחלה ששה קנים 50 מ"מ כ"א (תוספת לאורך הקידוח תשולם ביחס של 1:20 לכל מטר נוסף). העבודה תיכלול את כל הפעילויות הנידרשות לרבות עבודות איטום או הסבה נידרשות כולל כל הפעילו</t>
  </si>
  <si>
    <t>חפירה באספלט והתקנת  6 צנורת מסוג יק"ע בגודל של 3" בתוואי החפירה כולל חבל משיכה ,התקנת סרט סימון ,כולל מצע של חול  כולל החזרת השטח לקדמתו כולל ביצוע אספלט ,ופינוי עודפי אדמה .והכל על פי התקנים,</t>
  </si>
  <si>
    <t>אספקת והטמנת גוב תקני בהתאם למפרט הטכני הכולל לרבות :הכנת חפירה, הטמנתו, הכנת "מופות" לצנרת בהתאם לתוכניות,  אביזרים תקניים כגון: עוגנים, משענות, מיתלים, הארקה, מכסה מתכת עליון דגם כביש לעומס נתון של 25 טון  וכד'. הגוב מסוג 401A. העבודה תיכלול תיכנון הנדסי</t>
  </si>
  <si>
    <t>ביצוע חפירה קלה ידנית לצורך הטמנת צנרת. ביצוע העבודה יכלול את ביצוע החפירה, הכנת מצע חול ריפוד מותאם, כיסוי החפירה והידוקה כולל הרטבת ההידוק מספר פעמים על מנת להגיע למשטח קשיח</t>
  </si>
  <si>
    <t xml:space="preserve">בדיקת תואי  החפירה וסימון תואי ע"י מודד מוסמך </t>
  </si>
  <si>
    <t>ביצוע קידוח בקיר בטון או בגוב בטון בקוטר של עד "5 כולל  ניקיון המקום החזרתו למצב ראשוני ואיטום החור באיטום מסיבי כנגד מים, חדירת חרקים וכו', כולל אספקת כל החומרים הנדרשים לביצוע העבודה.</t>
  </si>
  <si>
    <t>ביצוע מעבר מוגן MCT/SVT בקידוח חדש ע"י מתקין/מבצע מאושר משהב"ט- המחיר הנו לרבות אספקת מסגרת היעודית, אספקת הגומיה, השחלת הכבל, חיבור, בדיקה ואישור הגורמים המוסמכים</t>
  </si>
  <si>
    <t>MCT/SVT - פתיחה וסגירת מעברים מוגני אש ומעברים מוגני חומר כימי (MCT) ע"י מתקין/מבצע מאושר משהב"ט- המחיר הנו לרבות אספקת הגומיה להחלפה, השחלת הכבל, חיבור, בדיקה ואישור הגורמים המוסמכים</t>
  </si>
  <si>
    <t xml:space="preserve">עבודות מחפרון עבור ביצוע עבודות בצמוד להפרעות בתואי החפירה </t>
  </si>
  <si>
    <t>ש"ע</t>
  </si>
  <si>
    <t xml:space="preserve">בדיקת תוואי בעזרת גלאי מתכות וכבלים לכל רוחב תואי החפירה </t>
  </si>
  <si>
    <t>ארונית תקשורת "19 תלויה, בעומק עד 700 מ"מ ובגובה עד 6U כולל מאוורר ופס 6 שקעים 16A חד פאזי</t>
  </si>
  <si>
    <t>ארונית תקשורת "19 תלויה, בעומק עד 700 מ"מ ובגובה עד 10U כולל מאוורר ופס 6 שקעים 16A חד פאזי</t>
  </si>
  <si>
    <t>ארונית תקשורת "19 תלויה, בעומק עד 700 מ"מ ובגובה עד 20U כולל מאוורר ופס 6 שקעים 16A חד פאזי</t>
  </si>
  <si>
    <t>ארונית תקשורת "19 תלויה, בעומק עד 700 מ"מ ובגובה עד 30U כולל מאוורר ופס 6 שקעים 16A חד פאזי</t>
  </si>
  <si>
    <t xml:space="preserve">אספקה והתקנת פנל עיוור בגובה עד 2U  </t>
  </si>
  <si>
    <t>אספקת סט אום קפיץ למסילות הכולל 100 יחידות</t>
  </si>
  <si>
    <t>אספקת סט ברגים ודיסקיות הכולל 100 יחידות</t>
  </si>
  <si>
    <t>אספקה והתקנת ערכת הארקה לארון תקשורת</t>
  </si>
  <si>
    <t>אספקה והתקנת מאוורר בודד לארון תקשורת</t>
  </si>
  <si>
    <t>כנ"ל אך מנוהל וכולל תוכנת ניהול ואשרות ביצוע Reset ברמת השקע.</t>
  </si>
  <si>
    <t xml:space="preserve">ערכת  מסד למערכת הבקרה. יחידת מסד תכלול : התקנת מנעול חשמלי דלת קידמית ואחורית, סנסור פתיחת דלתות קידמי ואחורי, מדידת טמפרטורה במסד, מצלמת WEB על גג המסד, יחידת זיהוי ביומטרי (אצבע) וכל הכבילה הנדרשת. </t>
  </si>
  <si>
    <t>סה"כ לפרק מסדים וארונות יעודיים</t>
  </si>
  <si>
    <t>כבל אופטי להתקנה פנימית 48 סיבים S.M בקוטר 9 מיקרון, במארז Semi-Tight Tube ומעטה HFFR.</t>
  </si>
  <si>
    <t>פנל אופטי המכיל 12 מתאמי חיבור MTP TO MTPo הפנל יכלול את כל אמצעי החיזוק והחיבור (ניתנת אפשרות לספק מודול UZERO).</t>
  </si>
  <si>
    <t>סה"כ לפרק אופטיקה</t>
  </si>
  <si>
    <t xml:space="preserve">בדיקה אלקטרונית, אוהמית, חשמלית של כל הקווים </t>
  </si>
  <si>
    <t>הכנת תיק תעוד מלא לאתר</t>
  </si>
  <si>
    <t>שלט פלסטי חרוט לנקודת קצה בנוי סנדביץ PVC שני צבעים, 20 תווים חרוטים</t>
  </si>
  <si>
    <t xml:space="preserve">הכנת שילוט ייעודי לפי דרישה עשוי PVC  חרוט בגודל 10*5 ס"מ. נוסח השלט ע"פ הנחית המפקח. </t>
  </si>
  <si>
    <t xml:space="preserve">הכנת שילוט ייעודי לפי דרישה עשוי PVC חרוט בד 30*15 ס"מ. נוסח השלט ע"פ הנחית המפקח. </t>
  </si>
  <si>
    <t>ביצוע בדיקות לסיבים אופטים באמצעות מכשיר OTDR כולל הוצאת פלט רישום ממוחשב ודיאגרמת אופין .</t>
  </si>
  <si>
    <t>שעת עבודה טכנאי לעבודות שאינן כלולות בכתב הכמויות</t>
  </si>
  <si>
    <t>שעת טכנאי שעות חריגות/קריאה מיוחדת (שבתות / חגים / לילות אחרי 20:00)</t>
  </si>
  <si>
    <t>שעת טכנאי לטיפול בתקלה משביתה (עבור תשתיות קיימות בלבד) - זמן הגעת טכנאי עד שעתיים</t>
  </si>
  <si>
    <t>עבודות מנוף להרמת במת הרמה והכנסה למתחם העבודה לרבות גידור האזור ונקיטת אמצעי הבטיחות הנדרשים</t>
  </si>
  <si>
    <t xml:space="preserve">ביצוע חדירה בגוב קיים או  ברצפת מבנה לקליטת צנרת חדשה, מסוג 4" או יק"ע 50 או 75 המחיר לכל אלומת הצינורות בדופן אחת  או ברצפת מבנה לרבות אטימת החדירה  </t>
  </si>
  <si>
    <t>תוספת למסד לגובה 48U</t>
  </si>
  <si>
    <t>אספקה והתקנת ערכת הארקה לארון תקשורת /חוות שרתים ומערכי מחשבים. הערכה תכלול פס חיבורים יעודי כולל ברגי חיבורים וצמות חיבור מכבל הארקה 16 ממ"ר גמיש לכל אביזרי הארון וכל ההתקנים המותקנים, החיבור יבוצע בתצורת כוכב לפס החיבורים.</t>
  </si>
  <si>
    <t>אספקה והתקנת ערכת קיבוע ארון לרצפת בטון הכוללת חיבור, קידוח, עיגון באמצעות מוטות הברגה וכל האלמנטים הנדרשים עבור קיבועו של הארון לרצפת הבטון דרך הרצפה הצפה ועמידה בתקני רעידות אדמה.</t>
  </si>
  <si>
    <t>כבלי הזנת חשמל (זכר-נקבה) עבור שרתים באורך מרבי של 0.6 מ'. המחברים יהיו מחברים יצוקים מסוג C-13 ("אמריקאי/קומקום"). כל הכבלים יהיו מסומנים בשני קצוותיהם. הכבל יכלול שגם נעילה.</t>
  </si>
  <si>
    <t>כבלי הזנת חשמל (זכר-נקבה) עבור שרתים באורך מרבי של 1.2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</si>
  <si>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1.8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</si>
  <si>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3.6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</si>
  <si>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0.6 מ'. המחברים יהיו מחברים יצוקים מסוג C-19 (לשרתי להב/"Blade"). כל הכבלים יהיו מסומנים בשני קצוותיהם.</t>
  </si>
  <si>
    <t>כבלי הזנת חשמל (זכר-נקבה) עבור שרתים באורך מרבי של 1.2 מ'. המחברים יהיו מחברים יצוקים מסוג C-19 (לשרתי להב/"Blade"). כל הכבלים יהיו מסומנים בשני קצוותיהם.</t>
  </si>
  <si>
    <t>כבלי הזנת חשמל (זכר-נקבה) עבור שרתים באורך מרבי של 1.8 מ'. המחברים יהיו מחברים יצוקים מסוג C-19 (לשרתי להב/"Blade"). כל הכבלים יהיו מסומנים בשני קצוותיהם.</t>
  </si>
  <si>
    <t>כבלי הזנת חשמל (זכר-נקבה) עבור שרתים באורך מרבי של 3.5 מ'. המחברים יהיו מחברים יצוקים מסוג C-19 (לשרתי להב/"Blade"). כל הכבלים יהיו מסומנים בשני קצוותיהם.</t>
  </si>
  <si>
    <t>מתאם להתקנה של ערכת תאורה למסד בשדרה חמה או קרה  (ערכה)</t>
  </si>
  <si>
    <t xml:space="preserve"> רגש טמפרטורה ולחות כולל תצוגה מקומית למערכת ניטור סביבה </t>
  </si>
  <si>
    <t xml:space="preserve"> רגש להתרעה על פתיחת דלת מסד ציוד , למערכת ניטור סביבה </t>
  </si>
  <si>
    <t>תיקון נקודת תיקשורת בכל אתרי הלקוח, העבודה תכלול: בדיקת הערוץ, זיהוי התקלה, כולל החלפת מחברים, בדיקת תקינות והתקנת המחברים החדשים בלוח הניתוב ובעמדת העבודה.</t>
  </si>
  <si>
    <t>רגש טמפרטורה המתאים לפס השקעים המנוטר כולל כבל באורך 4 מטר ומחבר לחיבור מהיר לפס השקעים. עבודת ההתקנה תכלול את התקנתו לפס השקעים המוצע, התקנתו על גבי הדלת וחיווטו כולל חיבור הרגש לתוכנת ה DCIMהמוצעת על ידי אחרים.</t>
  </si>
  <si>
    <t>יחדה</t>
  </si>
  <si>
    <t>גלאי הצפה בתצורת חבל באורך של כ- 10 מ'  כולל חלק יחסי בבקר המערכת</t>
  </si>
  <si>
    <t>רגש טמפרטורה של חברת CISCO - מדגם MT10</t>
  </si>
  <si>
    <t>יח' 22 מטר סקוץ' דו צדדי לארון תקשורת תוצרת 3M</t>
  </si>
  <si>
    <t>מטר</t>
  </si>
  <si>
    <t xml:space="preserve">אספקה והתקנת סלמת יעודית עבור כבילה נחושת כדוגמת CPI כולל את כל האביזרים הנדרשים לרבות ירידות לארונות,משפכי כבלים בתעלות ( drups For Rack ), אבזרי פיצול, סיומות, אביזרי T מוטות הברגה לתלייה לתקרה. התעלה תהיה במידת רוחב שלא תפחת מ 60 ס"מ. בצבע  שחור </t>
  </si>
  <si>
    <t>אספקת והתקנת מערכת לניהול כבילת אופטיקה עילית ברוחב של 30 ס"מ רוחב לפחות + 15 ס"מ עומק , הכוללת תעלת אורך עילית רציפה ייעודית (שאינה עשויה מתכת/רשת) בעלת מכסה עם יכולת סגירה ופתיחה נוחה ומהירה (ללא כלים), למגשרים אופטיים לרבות התקנת חיזוקים, תליות,מוטות הברגה לתלייה לתקרה, אביזרי פיצול, T, הצטלבויות, סיימים, משפכים וירידות באורכים שונים, מעל שורות המסדים ובין השורות. כל האביזרים במערך יסופקו בצבע שחור. כדוגמת ADC.</t>
  </si>
  <si>
    <t>פרוק נקודת תשתית כולל: פרוק שקע הקצה הכבל עד ארון התקשורת ובמידת הצורך כל התעול לאורך התוואי.</t>
  </si>
  <si>
    <t xml:space="preserve">פרק 1 : תשתיות תקשורת - כבילה ואביזרים  (נחושת)                          </t>
  </si>
  <si>
    <t>אספקה והתקנת בקרת אל-פסק בממשק SNMP, המתאימה לכל יחידות האל-פסק הנ"ל, כולל כל החלקים, הממשקים, ההתחברות, ההגדרה וההפעלה לפי דרישות המזמין.</t>
  </si>
  <si>
    <t>מערכת אל פסק בתצורת Rackmount - מערכת ONLINE בעלת גל סינון טהור מתואמת לארון תקשורת בהספק של 1KVA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</si>
  <si>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2KVA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</si>
  <si>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3KVA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</si>
  <si>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5KVA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</si>
  <si>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6KVA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</si>
  <si>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הספקת במת הרמה עד 20 מטר לרבות הספקה ואישורים נדרשים לשבוע</t>
  </si>
  <si>
    <t>הספקת במת הרמה עד 20 מטר לרבות הספקה ואישורים נדרשים לחצי שנה</t>
  </si>
  <si>
    <t>הספקת במת הרמה עד 20 מטר לרבות הספקה ואישורים נדרשים לחודש</t>
  </si>
  <si>
    <t xml:space="preserve">מתאם עיוור להתקן של קופסה משולבת </t>
  </si>
  <si>
    <t>לוח ניתוב UTP לייצוג שלוחות הטלפון בארון התקשורת, כולל 24 מבואות RJ-45  ובעל הסמכה לעמידה ב- CAT-5E.</t>
  </si>
  <si>
    <t xml:space="preserve">ערכת תאורה LED להתקנה בשדרה חמה או קרה כולל ספק כוח </t>
  </si>
  <si>
    <t xml:space="preserve">אספקה ,התקנה ,ביצוע הגדרות ובדיקה של ממשק GBIC אופטי מולטימוד </t>
  </si>
  <si>
    <t xml:space="preserve">אספקה ,התקנה ,ביצוע הגדרות ובדיקה של ממשק GBIC אופטי סינגלמוד </t>
  </si>
  <si>
    <r>
      <t xml:space="preserve">אספקה והתקנת כבל תקשורת 8 גידים, </t>
    </r>
    <r>
      <rPr>
        <b/>
        <sz val="10"/>
        <rFont val="Assistant"/>
      </rPr>
      <t>AWG 22</t>
    </r>
    <r>
      <rPr>
        <sz val="10"/>
        <rFont val="Assistant"/>
      </rPr>
      <t xml:space="preserve"> בסיכוך מיילר נפרד לכל זוג. הכבל ישא תו תקן מטעם מעבדה מוסמכת המעיד על עמידת הכבל בדרישות תקן </t>
    </r>
    <r>
      <rPr>
        <b/>
        <sz val="10"/>
        <rFont val="Assistant"/>
      </rPr>
      <t>CAT-</t>
    </r>
    <r>
      <rPr>
        <b/>
        <u/>
        <sz val="10"/>
        <rFont val="Assistant"/>
      </rPr>
      <t>7A</t>
    </r>
    <r>
      <rPr>
        <sz val="10"/>
        <rFont val="Assistant"/>
      </rPr>
      <t xml:space="preserve">, SSTP מסדרת כבלי TERA ומותאם לעבודה בקצב MHz </t>
    </r>
    <r>
      <rPr>
        <b/>
        <u/>
        <sz val="10"/>
        <rFont val="Assistant"/>
      </rPr>
      <t>1200</t>
    </r>
    <r>
      <rPr>
        <sz val="10"/>
        <rFont val="Assistant"/>
      </rPr>
      <t>. מעטה הכבל יהיה מסוג HFFR. העבודה תכלול שילוט הכבלים באמצעות מדבקות מתלפפות ושרוולים מתכווצים.</t>
    </r>
  </si>
  <si>
    <r>
      <t xml:space="preserve">כבל נחושת 2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</si>
  <si>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3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</si>
  <si>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4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</si>
  <si>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10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</si>
  <si>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20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</si>
  <si>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30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</si>
  <si>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50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</si>
  <si>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100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</si>
  <si>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200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</si>
  <si>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50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</si>
  <si>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כבל נחושת 100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</si>
  <si>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כבל נחושת 200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</si>
  <si>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תעלות רשת ע"ג תקרה/קיר/רצפה בחתך </t>
    </r>
    <r>
      <rPr>
        <b/>
        <sz val="10"/>
        <rFont val="Assistant"/>
      </rPr>
      <t>8.5*10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</si>
  <si>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8.5*20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</si>
  <si>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8.5*30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</si>
  <si>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8.5*40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</si>
  <si>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8.5*50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</si>
  <si>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ביצוע קידוח בקיר </t>
    </r>
    <r>
      <rPr>
        <b/>
        <u/>
        <sz val="10"/>
        <rFont val="Assistant"/>
      </rPr>
      <t>בלוקים</t>
    </r>
    <r>
      <rPr>
        <sz val="10"/>
        <rFont val="Assistant"/>
      </rPr>
      <t>, בקוטר עד 4", כולל ניקיון המקום, החזרתו למצב ראשוני ואיטום הקדח באיטום מסיבי כנגד מים, חדירת חרקים וכו', כולל אספקת כל החומרים הנדרשים לביצוע העבודה.</t>
    </r>
  </si>
  <si>
    <r>
      <t xml:space="preserve">ביצוע קידוח בקיר/תקרה/רצפת </t>
    </r>
    <r>
      <rPr>
        <b/>
        <u/>
        <sz val="10"/>
        <rFont val="Assistant"/>
      </rPr>
      <t>בטון</t>
    </r>
    <r>
      <rPr>
        <sz val="10"/>
        <rFont val="Assistant"/>
      </rPr>
      <t xml:space="preserve">, לעומק של </t>
    </r>
    <r>
      <rPr>
        <b/>
        <sz val="10"/>
        <rFont val="Assistant"/>
      </rPr>
      <t>עד 40 ס"מ</t>
    </r>
    <r>
      <rPr>
        <sz val="10"/>
        <rFont val="Assistant"/>
      </rPr>
      <t>, באמצעות מקדח יהלום עד 3", כולל ניקיון המקום, החזרתו למצב ראשוני ואיטום הקדח באיטום מסיבי כנגד מים, חדירת חרקים וכו', כולל אספקת כל החומרים הנדרשים לביצוע העבודה.</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</si>
  <si>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600</t>
    </r>
    <r>
      <rPr>
        <sz val="10"/>
        <rFont val="Assistant"/>
      </rPr>
      <t xml:space="preserve"> מ"מ </t>
    </r>
    <r>
      <rPr>
        <b/>
        <u/>
        <sz val="10"/>
        <rFont val="Assistant"/>
      </rPr>
      <t>ועומקו</t>
    </r>
    <r>
      <rPr>
        <u/>
        <sz val="10"/>
        <rFont val="Assistant"/>
      </rPr>
      <t xml:space="preserve"> </t>
    </r>
    <r>
      <rPr>
        <b/>
        <u/>
        <sz val="10"/>
        <rFont val="Assistant"/>
      </rPr>
      <t>1200</t>
    </r>
    <r>
      <rPr>
        <sz val="10"/>
        <rFont val="Assistant"/>
      </rPr>
      <t xml:space="preserve"> 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</si>
  <si>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t>
    </r>
    <r>
      <rPr>
        <u/>
        <sz val="10"/>
        <rFont val="Assistant"/>
      </rPr>
      <t xml:space="preserve"> </t>
    </r>
    <r>
      <rPr>
        <b/>
        <u/>
        <sz val="10"/>
        <rFont val="Assistant"/>
      </rPr>
      <t xml:space="preserve">800 </t>
    </r>
    <r>
      <rPr>
        <sz val="10"/>
        <rFont val="Assistant"/>
      </rPr>
      <t xml:space="preserve">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</si>
  <si>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t>
    </r>
    <r>
      <rPr>
        <u/>
        <sz val="10"/>
        <rFont val="Assistant"/>
      </rPr>
      <t xml:space="preserve"> </t>
    </r>
    <r>
      <rPr>
        <b/>
        <u/>
        <sz val="10"/>
        <rFont val="Assistant"/>
      </rPr>
      <t xml:space="preserve">1200 </t>
    </r>
    <r>
      <rPr>
        <sz val="10"/>
        <rFont val="Assistant"/>
      </rPr>
      <t xml:space="preserve">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</si>
  <si>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פס שקעי חשמל המיועד להתקנה במסגרת "19. הפס יכלול </t>
    </r>
    <r>
      <rPr>
        <b/>
        <u/>
        <sz val="10"/>
        <rFont val="Assistant"/>
      </rPr>
      <t>6</t>
    </r>
    <r>
      <rPr>
        <sz val="10"/>
        <rFont val="Assistant"/>
      </rPr>
      <t xml:space="preserve"> שקעי כח מסוג ותקן "</t>
    </r>
    <r>
      <rPr>
        <b/>
        <sz val="10"/>
        <rFont val="Assistant"/>
      </rPr>
      <t>ישראליים</t>
    </r>
    <r>
      <rPr>
        <sz val="10"/>
        <rFont val="Assistant"/>
      </rPr>
      <t xml:space="preserve">"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</si>
  <si>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ותקן "</t>
    </r>
    <r>
      <rPr>
        <b/>
        <sz val="10"/>
        <rFont val="Assistant"/>
      </rPr>
      <t>ישראליים</t>
    </r>
    <r>
      <rPr>
        <sz val="10"/>
        <rFont val="Assistant"/>
      </rPr>
      <t xml:space="preserve">"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</si>
  <si>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ותקן "</t>
    </r>
    <r>
      <rPr>
        <b/>
        <sz val="10"/>
        <rFont val="Assistant"/>
      </rPr>
      <t>ישראליים</t>
    </r>
    <r>
      <rPr>
        <sz val="10"/>
        <rFont val="Assistant"/>
      </rPr>
      <t xml:space="preserve">" כולל מתג מאמ"ת ‏A‏32 מסוג G ונורית סימון. לפס יהיה מארז מתכת וישא תו תקן. כולל כבל פנדל באורך עד 15 מ' ובקצהו תקע חשמלי מסוג CEE32A </t>
    </r>
  </si>
  <si>
    <r>
      <t xml:space="preserve">פס שקעי חשמל המיועד להתקנה במסגרת "19. הפס יכלול </t>
    </r>
    <r>
      <rPr>
        <b/>
        <u/>
        <sz val="10"/>
        <rFont val="Assistant"/>
      </rPr>
      <t>6</t>
    </r>
    <r>
      <rPr>
        <sz val="10"/>
        <rFont val="Assistant"/>
      </rPr>
      <t xml:space="preserve"> שקעי כח מסוג </t>
    </r>
    <r>
      <rPr>
        <b/>
        <sz val="10"/>
        <rFont val="Assistant"/>
      </rPr>
      <t>C-13</t>
    </r>
    <r>
      <rPr>
        <sz val="10"/>
        <rFont val="Assistant"/>
      </rPr>
      <t xml:space="preserve"> ("אמריקאי/קומקום")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</si>
  <si>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t>
    </r>
    <r>
      <rPr>
        <b/>
        <sz val="10"/>
        <rFont val="Assistant"/>
      </rPr>
      <t>C-13</t>
    </r>
    <r>
      <rPr>
        <sz val="10"/>
        <rFont val="Assistant"/>
      </rPr>
      <t xml:space="preserve"> ("אמריקאי/קומקום") כולל מתג מאמ"ת ‏A‏16 מסוג G ונורית סימון. לפס יהיה מארז מתכת וישא תו תקן. כולל כבל פנדל באורך עד 15 מ' ובקצהו תקע חשמלי מסוג CEE16A </t>
    </r>
  </si>
  <si>
    <r>
      <t xml:space="preserve">פס שקעי חשמל יעודי להתקנה במסגרת "19. הפס יכלול </t>
    </r>
    <r>
      <rPr>
        <b/>
        <sz val="10"/>
        <rFont val="Assistant"/>
      </rPr>
      <t xml:space="preserve">24 </t>
    </r>
    <r>
      <rPr>
        <sz val="10"/>
        <rFont val="Assistant"/>
      </rPr>
      <t>שקעי</t>
    </r>
    <r>
      <rPr>
        <b/>
        <sz val="10"/>
        <rFont val="Assistant"/>
      </rPr>
      <t xml:space="preserve"> C-13 "אמריקאיים"</t>
    </r>
    <r>
      <rPr>
        <sz val="10"/>
        <rFont val="Assistant"/>
      </rPr>
      <t xml:space="preserve"> כולל מתג מאמ"ת </t>
    </r>
    <r>
      <rPr>
        <b/>
        <sz val="10"/>
        <rFont val="Assistant"/>
      </rPr>
      <t xml:space="preserve">‏A‏32 </t>
    </r>
    <r>
      <rPr>
        <sz val="10"/>
        <rFont val="Assistant"/>
      </rPr>
      <t xml:space="preserve">ונורית סימון. המארז יהיה מארז מתכת בתצורת </t>
    </r>
    <r>
      <rPr>
        <u/>
        <sz val="10"/>
        <rFont val="Assistant"/>
      </rPr>
      <t>U1/ZERO-U</t>
    </r>
    <r>
      <rPr>
        <sz val="10"/>
        <rFont val="Assistant"/>
      </rPr>
      <t xml:space="preserve"> וישא תו תקן. כולל כבל פנדל באורך עד 15 מ' ובקצהו תקע חשמלי מסוג CEE 32A.</t>
    </r>
  </si>
  <si>
    <r>
      <t xml:space="preserve">פס שקעי חשמל יעודי להתקנה במסגרת "19. הפס יכלול </t>
    </r>
    <r>
      <rPr>
        <b/>
        <u/>
        <sz val="10"/>
        <rFont val="Assistant"/>
      </rPr>
      <t>24</t>
    </r>
    <r>
      <rPr>
        <sz val="10"/>
        <rFont val="Assistant"/>
      </rPr>
      <t xml:space="preserve"> שקעים, </t>
    </r>
    <r>
      <rPr>
        <b/>
        <sz val="10"/>
        <rFont val="Assistant"/>
      </rPr>
      <t>חלקם מסוג C-13</t>
    </r>
    <r>
      <rPr>
        <sz val="10"/>
        <rFont val="Assistant"/>
      </rPr>
      <t xml:space="preserve"> ("אמריקאי/קומקום") </t>
    </r>
    <r>
      <rPr>
        <b/>
        <sz val="10"/>
        <rFont val="Assistant"/>
      </rPr>
      <t>וחלקם מסוג C-19</t>
    </r>
    <r>
      <rPr>
        <sz val="10"/>
        <rFont val="Assistant"/>
      </rPr>
      <t xml:space="preserve"> (לשרתי "Blade/להב"), כולל מתג מאמ"ת </t>
    </r>
    <r>
      <rPr>
        <b/>
        <sz val="10"/>
        <rFont val="Assistant"/>
      </rPr>
      <t>32A</t>
    </r>
    <r>
      <rPr>
        <sz val="10"/>
        <rFont val="Assistant"/>
      </rPr>
      <t xml:space="preserve"> תלת פאזי ונורית סימון. המארז יהיה מארז מתכת בתצורת ZERO-U וישא תו תקן. כולל כבל פנדל באורך עד 15 מ' ובקצהו תקע חשמלי מסוג CEE 32A. </t>
    </r>
  </si>
  <si>
    <r>
      <t xml:space="preserve">פס שקעי חשמל יעודי להתקנה במסגרת "19. הפס יכלול </t>
    </r>
    <r>
      <rPr>
        <b/>
        <u/>
        <sz val="10"/>
        <rFont val="Assistant"/>
      </rPr>
      <t>36</t>
    </r>
    <r>
      <rPr>
        <sz val="10"/>
        <rFont val="Assistant"/>
      </rPr>
      <t xml:space="preserve"> שקעים, </t>
    </r>
    <r>
      <rPr>
        <b/>
        <sz val="10"/>
        <rFont val="Assistant"/>
      </rPr>
      <t>חלקם מסוג C-13</t>
    </r>
    <r>
      <rPr>
        <sz val="10"/>
        <rFont val="Assistant"/>
      </rPr>
      <t xml:space="preserve"> ("אמריקאי/קומקום") </t>
    </r>
    <r>
      <rPr>
        <b/>
        <sz val="10"/>
        <rFont val="Assistant"/>
      </rPr>
      <t>וחלקם מסוג C-19</t>
    </r>
    <r>
      <rPr>
        <sz val="10"/>
        <rFont val="Assistant"/>
      </rPr>
      <t xml:space="preserve"> (לשרתי "Blade/להב"), כולל מתג מאמ"ת </t>
    </r>
    <r>
      <rPr>
        <b/>
        <sz val="10"/>
        <rFont val="Assistant"/>
      </rPr>
      <t>32A</t>
    </r>
    <r>
      <rPr>
        <sz val="10"/>
        <rFont val="Assistant"/>
      </rPr>
      <t xml:space="preserve"> תלת פאזי ונורית סימון. המארז יהיה מארז מתכת בתצורת ZERO-U וישא תו תקן. כולל כבל פנדל באורך עד 15 מ' ובקצהו תקע חשמלי מסוג CEE 32A. </t>
    </r>
  </si>
  <si>
    <r>
      <t xml:space="preserve">כבל אופטי להתקנה פנימית </t>
    </r>
    <r>
      <rPr>
        <b/>
        <sz val="10"/>
        <rFont val="Assistant"/>
      </rPr>
      <t>6</t>
    </r>
    <r>
      <rPr>
        <sz val="10"/>
        <rFont val="Assistant"/>
      </rPr>
      <t xml:space="preserve"> סיבים M.M בקוטר 50 מיקרון </t>
    </r>
    <r>
      <rPr>
        <b/>
        <u/>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</si>
  <si>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t>
    </r>
    <r>
      <rPr>
        <b/>
        <sz val="10"/>
        <rFont val="Assistant"/>
      </rPr>
      <t>12</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</si>
  <si>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24</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</si>
  <si>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48</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</si>
  <si>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72</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</si>
  <si>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t>
    </r>
    <r>
      <rPr>
        <b/>
        <sz val="10"/>
        <rFont val="Assistant"/>
      </rPr>
      <t>144</t>
    </r>
    <r>
      <rPr>
        <sz val="10"/>
        <rFont val="Assistant"/>
      </rPr>
      <t xml:space="preserve"> סיבים M.M בקוטר 50 מקרון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</si>
  <si>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6 סיבים </t>
    </r>
    <r>
      <rPr>
        <b/>
        <u/>
        <sz val="10"/>
        <rFont val="Assistant"/>
      </rPr>
      <t>S.M</t>
    </r>
    <r>
      <rPr>
        <sz val="10"/>
        <rFont val="Assistant"/>
      </rPr>
      <t xml:space="preserve"> בקוטר 9 מיקרון, במארז Semi-Tight Tube ומעטה HFFR.</t>
    </r>
  </si>
  <si>
    <r>
      <t xml:space="preserve">כבל אופטי להתקנה פנימית 12 סיבים </t>
    </r>
    <r>
      <rPr>
        <b/>
        <u/>
        <sz val="10"/>
        <rFont val="Assistant"/>
      </rPr>
      <t>S.M</t>
    </r>
    <r>
      <rPr>
        <sz val="10"/>
        <rFont val="Assistant"/>
      </rPr>
      <t xml:space="preserve"> בקוטר 9 מיקרון, במארז Semi-Tight Tube ומעטה HFFR.</t>
    </r>
  </si>
  <si>
    <r>
      <t xml:space="preserve">כבל אופטי להתקנה פנימית 24 סיבים </t>
    </r>
    <r>
      <rPr>
        <b/>
        <u/>
        <sz val="10"/>
        <rFont val="Assistant"/>
      </rPr>
      <t>S.M</t>
    </r>
    <r>
      <rPr>
        <sz val="10"/>
        <rFont val="Assistant"/>
      </rPr>
      <t xml:space="preserve"> בקוטר 9 מיקרון, במארז Semi-Tight Tube ומעטה HFFR.</t>
    </r>
  </si>
  <si>
    <r>
      <t xml:space="preserve">כבל אופטי להתקנה פנימית 72 סיבים </t>
    </r>
    <r>
      <rPr>
        <b/>
        <u/>
        <sz val="10"/>
        <rFont val="Assistant"/>
      </rPr>
      <t>S.M</t>
    </r>
    <r>
      <rPr>
        <sz val="10"/>
        <rFont val="Assistant"/>
      </rPr>
      <t xml:space="preserve"> בקוטר 9 מיקרון, במארז Semi-Tight Tube ומעטה HFFR.</t>
    </r>
  </si>
  <si>
    <r>
      <t xml:space="preserve">כבל אופטי להתקנה פנימית 144 סיבים </t>
    </r>
    <r>
      <rPr>
        <b/>
        <u/>
        <sz val="10"/>
        <rFont val="Assistant"/>
      </rPr>
      <t>S.M</t>
    </r>
    <r>
      <rPr>
        <sz val="10"/>
        <rFont val="Assistant"/>
      </rPr>
      <t xml:space="preserve"> בקוטר 9 מיקרון, במארז Semi-Tight Tube ומעטה HFFR.</t>
    </r>
  </si>
  <si>
    <r>
      <t xml:space="preserve">כבל אופטי </t>
    </r>
    <r>
      <rPr>
        <b/>
        <u/>
        <sz val="10"/>
        <rFont val="Assistant"/>
      </rPr>
      <t>להתקנה חיצונית,</t>
    </r>
    <r>
      <rPr>
        <sz val="10"/>
        <rFont val="Assistant"/>
      </rPr>
      <t xml:space="preserve"> משוריין עבור תת"ק או עילי ע"פ דרישת הלקוח, 6 סיבים</t>
    </r>
    <r>
      <rPr>
        <b/>
        <u/>
        <sz val="10"/>
        <rFont val="Assistant"/>
      </rPr>
      <t xml:space="preserve"> M.M בקוטר 50 מיקרון OM4</t>
    </r>
    <r>
      <rPr>
        <sz val="10"/>
        <rFont val="Assistant"/>
      </rPr>
      <t xml:space="preserve">, בצינורית במארז LOOSE TUBE. הכבל יכיל ג'ל בתוך הצינורית ובין הצינוריות. הסיבים יעמדו בתקן העברת 10 Giga למרחק של 150 מ' לפי תקן IEEE.  </t>
    </r>
  </si>
  <si>
    <r>
      <t>כבל אופט</t>
    </r>
    <r>
      <rPr>
        <b/>
        <u/>
        <sz val="10"/>
        <rFont val="Assistant"/>
      </rPr>
      <t>י להתקנה חיצונית</t>
    </r>
    <r>
      <rPr>
        <sz val="10"/>
        <rFont val="Assistant"/>
      </rPr>
      <t xml:space="preserve">, משוריין עבור תת"ק או עילי ע"פ דרישת הלקוח, 12 סיבים M.M </t>
    </r>
    <r>
      <rPr>
        <b/>
        <u/>
        <sz val="10"/>
        <rFont val="Assistant"/>
      </rPr>
      <t>בקוטר 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</si>
  <si>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כבל אופט</t>
    </r>
    <r>
      <rPr>
        <b/>
        <u/>
        <sz val="10"/>
        <rFont val="Assistant"/>
      </rPr>
      <t>י להתקנה חיצונית</t>
    </r>
    <r>
      <rPr>
        <sz val="10"/>
        <rFont val="Assistant"/>
      </rPr>
      <t>, משוריין עבור תת"ק או עילי ע"פ דרישת הלקוח, 24 סיבים M.M ב</t>
    </r>
    <r>
      <rPr>
        <b/>
        <u/>
        <sz val="10"/>
        <rFont val="Assistant"/>
      </rPr>
      <t>קוטר 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</si>
  <si>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 xml:space="preserve">כבל אופטי </t>
    </r>
    <r>
      <rPr>
        <b/>
        <u/>
        <sz val="10"/>
        <rFont val="Assistant"/>
      </rPr>
      <t>להתקנה חיצונית</t>
    </r>
    <r>
      <rPr>
        <sz val="10"/>
        <rFont val="Assistant"/>
      </rPr>
      <t xml:space="preserve">, משוריין עבור תת"ק או עילי ע"פ דרישת הלקוח, 48 סיבים M.M בקוטר </t>
    </r>
    <r>
      <rPr>
        <b/>
        <u/>
        <sz val="10"/>
        <rFont val="Assistant"/>
      </rPr>
      <t>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</si>
  <si>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כבל אופטי</t>
    </r>
    <r>
      <rPr>
        <b/>
        <u/>
        <sz val="10"/>
        <rFont val="Assistant"/>
      </rPr>
      <t xml:space="preserve"> להתקנה חיצונית, </t>
    </r>
    <r>
      <rPr>
        <sz val="10"/>
        <rFont val="Assistant"/>
      </rPr>
      <t xml:space="preserve">משוריין עבור תת"ק או עילי ע"פ דרישת הלקוח, 72 סיבים M.M </t>
    </r>
    <r>
      <rPr>
        <b/>
        <u/>
        <sz val="10"/>
        <rFont val="Assistant"/>
      </rPr>
      <t xml:space="preserve">בקוטר 50 מיקרון OM4, </t>
    </r>
    <r>
      <rPr>
        <sz val="10"/>
        <rFont val="Assistant"/>
      </rPr>
      <t xml:space="preserve">בצינורית במארז LOOSE TUBE. הכבל יכיל ג'ל בתוך הצינורית ובין הצינוריות. הסיבים יעמדו בתקן העברת 10 Giga למרחק של 150 מ' לפי תקן IEEE. </t>
    </r>
  </si>
  <si>
    <r>
      <t xml:space="preserve">כבל אופטי </t>
    </r>
    <r>
      <rPr>
        <b/>
        <u/>
        <sz val="10"/>
        <rFont val="Assistant"/>
      </rPr>
      <t>להתקנה חיצונית</t>
    </r>
    <r>
      <rPr>
        <sz val="10"/>
        <rFont val="Assistant"/>
      </rPr>
      <t>, משוריין עבור תת"ק או עילי ע"פ דרישת הלקוח, 144 סיבים M.M</t>
    </r>
    <r>
      <rPr>
        <b/>
        <u/>
        <sz val="10"/>
        <rFont val="Assistant"/>
      </rPr>
      <t xml:space="preserve"> בקוטר 50 מקרון OM4</t>
    </r>
    <r>
      <rPr>
        <sz val="10"/>
        <rFont val="Assistant"/>
      </rPr>
      <t>, בצינורית במארז LOOSE TUBE. הכבל יכיל ג'ל בתוך הצינורית ובין הצינוריות. הסיבים יעמדו בתקן העברת 10 Giga למרחק של 150 מ' לפי תקן IEEE.</t>
    </r>
  </si>
  <si>
    <r>
      <t xml:space="preserve">כבל אופטי </t>
    </r>
    <r>
      <rPr>
        <b/>
        <u/>
        <sz val="10"/>
        <rFont val="Assistant"/>
      </rPr>
      <t>להתקנה חיצונית,</t>
    </r>
    <r>
      <rPr>
        <sz val="10"/>
        <rFont val="Assistant"/>
      </rPr>
      <t xml:space="preserve"> משוריין עבור תת"ק או עילי ע"פ דרישת הלקוח, 12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</si>
  <si>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24 סיבים S.M בקוטר 9 מיקרון, בצינורית במארז LOOSE TUBE. הכבל יכיל ג'ל בתוך הצינורית ובין הצינוריות.</t>
    </r>
  </si>
  <si>
    <r>
      <t xml:space="preserve">אספקה, התקנה, בדיקה ושילוט כבל אופטי </t>
    </r>
    <r>
      <rPr>
        <b/>
        <u/>
        <sz val="10"/>
        <rFont val="Assistant"/>
      </rPr>
      <t>להתקנה חיצונית</t>
    </r>
    <r>
      <rPr>
        <sz val="10"/>
        <rFont val="Assistant"/>
      </rPr>
      <t>, משוריין עבור תת"ק או עילי ע"פ דרישת הלקוח, 48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</si>
  <si>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72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</si>
  <si>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144 סיבים S.M בקוטר 9 מיקרון, בצינורית במארז LOOSE TUBE. הכבל יכיל ג'ל בתוך הצינורית ובין הצינוריות.</t>
    </r>
  </si>
  <si>
    <r>
      <t>לוח ניתוב אופטי ל-</t>
    </r>
    <r>
      <rPr>
        <b/>
        <sz val="10"/>
        <rFont val="Assistant"/>
      </rPr>
      <t>24</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</si>
  <si>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לוח ניתוב אופטי ל-</t>
    </r>
    <r>
      <rPr>
        <b/>
        <sz val="10"/>
        <rFont val="Assistant"/>
      </rPr>
      <t>48</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</si>
  <si>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לוח ניתוב אופטי ל-</t>
    </r>
    <r>
      <rPr>
        <b/>
        <sz val="10"/>
        <rFont val="Assistant"/>
      </rPr>
      <t>96</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</si>
  <si>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 xml:space="preserve">מתאם  פלסטי/מתכתי ויחידת דו-נקבה מסוג </t>
    </r>
    <r>
      <rPr>
        <b/>
        <sz val="10"/>
        <rFont val="Assistant"/>
      </rPr>
      <t>‏LC/SC‏</t>
    </r>
    <r>
      <rPr>
        <sz val="10"/>
        <rFont val="Assistant"/>
      </rPr>
      <t xml:space="preserve"> שיותקן בלוח הניתוב האופטי. העבודה תכלול חיבור היחידה בלוח הניתוב, חיבור הכבלים, ביצוע סימון באמצעות שלט ‏PVC‏ חרוט והפעלת הנקודה מקצה לקצה.</t>
    </r>
  </si>
  <si>
    <r>
      <t xml:space="preserve">מסגרת "19 ייעודית בגובה עד </t>
    </r>
    <r>
      <rPr>
        <b/>
        <u/>
        <sz val="10"/>
        <rFont val="Assistant"/>
      </rPr>
      <t>4U</t>
    </r>
    <r>
      <rPr>
        <sz val="10"/>
        <rFont val="Assistant"/>
      </rPr>
      <t xml:space="preserve"> להתקנה מודולרית של </t>
    </r>
    <r>
      <rPr>
        <b/>
        <u/>
        <sz val="10"/>
        <rFont val="Assistant"/>
      </rPr>
      <t>עד</t>
    </r>
    <r>
      <rPr>
        <u/>
        <sz val="10"/>
        <rFont val="Assistant"/>
      </rPr>
      <t xml:space="preserve"> </t>
    </r>
    <r>
      <rPr>
        <b/>
        <u/>
        <sz val="10"/>
        <rFont val="Assistant"/>
      </rPr>
      <t>12</t>
    </r>
    <r>
      <rPr>
        <sz val="10"/>
        <rFont val="Assistant"/>
      </rPr>
      <t xml:space="preserve"> מודולים (קסטות) </t>
    </r>
    <r>
      <rPr>
        <b/>
        <u/>
        <sz val="10"/>
        <rFont val="Assistant"/>
      </rPr>
      <t>במאונך</t>
    </r>
    <r>
      <rPr>
        <u/>
        <sz val="10"/>
        <rFont val="Assistant"/>
      </rPr>
      <t>,</t>
    </r>
    <r>
      <rPr>
        <sz val="10"/>
        <rFont val="Assistant"/>
      </rPr>
      <t xml:space="preserve">  כולל מגשים לכבלים ולריתוכים.</t>
    </r>
  </si>
  <si>
    <r>
      <t xml:space="preserve">מסגרת "19 ייעודית בגובה </t>
    </r>
    <r>
      <rPr>
        <b/>
        <u/>
        <sz val="10"/>
        <rFont val="Assistant"/>
      </rPr>
      <t>1U</t>
    </r>
    <r>
      <rPr>
        <sz val="10"/>
        <rFont val="Assistant"/>
      </rPr>
      <t xml:space="preserve"> להתקנה מודולרית של </t>
    </r>
    <r>
      <rPr>
        <b/>
        <u/>
        <sz val="10"/>
        <rFont val="Assistant"/>
      </rPr>
      <t>עד</t>
    </r>
    <r>
      <rPr>
        <u/>
        <sz val="10"/>
        <rFont val="Assistant"/>
      </rPr>
      <t xml:space="preserve"> </t>
    </r>
    <r>
      <rPr>
        <b/>
        <u/>
        <sz val="10"/>
        <rFont val="Assistant"/>
      </rPr>
      <t>4</t>
    </r>
    <r>
      <rPr>
        <sz val="10"/>
        <rFont val="Assistant"/>
      </rPr>
      <t xml:space="preserve"> מודולים (קסטות) </t>
    </r>
    <r>
      <rPr>
        <b/>
        <u/>
        <sz val="10"/>
        <rFont val="Assistant"/>
      </rPr>
      <t>במאוזן</t>
    </r>
    <r>
      <rPr>
        <u/>
        <sz val="10"/>
        <rFont val="Assistant"/>
      </rPr>
      <t>,</t>
    </r>
    <r>
      <rPr>
        <sz val="10"/>
        <rFont val="Assistant"/>
      </rPr>
      <t xml:space="preserve">  כולל מגשים לכבלים ולריתוכים.</t>
    </r>
  </si>
  <si>
    <r>
      <t xml:space="preserve">אספקה, התקנה, בדיקה ושילוט מסגרת "19 ייעודית - ODF בגובה עד </t>
    </r>
    <r>
      <rPr>
        <b/>
        <sz val="10"/>
        <rFont val="Assistant"/>
      </rPr>
      <t>1U</t>
    </r>
    <r>
      <rPr>
        <sz val="10"/>
        <rFont val="Assistant"/>
      </rPr>
      <t xml:space="preserve"> להתקנה מודולרית של </t>
    </r>
    <r>
      <rPr>
        <b/>
        <sz val="10"/>
        <rFont val="Assistant"/>
      </rPr>
      <t>עד 144 סיבים</t>
    </r>
    <r>
      <rPr>
        <sz val="10"/>
        <rFont val="Assistant"/>
      </rPr>
      <t xml:space="preserve"> </t>
    </r>
    <r>
      <rPr>
        <b/>
        <sz val="10"/>
        <rFont val="Assistant"/>
      </rPr>
      <t>בתצורת HIGH DENSITY</t>
    </r>
    <r>
      <rPr>
        <sz val="10"/>
        <rFont val="Assistant"/>
      </rPr>
      <t xml:space="preserve"> ע"ב מודולים יעודיים של MTP-LC PRETERMINATED כולל מגשים לכבלים ולריתוכים.</t>
    </r>
  </si>
  <si>
    <r>
      <t xml:space="preserve">אספקה, התקנה, בדיקה ושילוט מסגרת "19 ייעודית - ODF בגובה עד </t>
    </r>
    <r>
      <rPr>
        <b/>
        <sz val="10"/>
        <rFont val="Assistant"/>
      </rPr>
      <t>1U</t>
    </r>
    <r>
      <rPr>
        <sz val="10"/>
        <rFont val="Assistant"/>
      </rPr>
      <t xml:space="preserve"> להתקנה מודולרית של </t>
    </r>
    <r>
      <rPr>
        <b/>
        <sz val="10"/>
        <rFont val="Assistant"/>
      </rPr>
      <t>עד 96 סיבים בתצורת HIGH DENSITY</t>
    </r>
    <r>
      <rPr>
        <sz val="10"/>
        <rFont val="Assistant"/>
      </rPr>
      <t xml:space="preserve"> ע"ב מודולים יעודיים של MTP-LC כולל מגשים לכבלים ולריתוכים.</t>
    </r>
  </si>
  <si>
    <r>
      <t xml:space="preserve">אספקה, התקנה, בדיקה ושילוט מסגרת "19 ייעודית - ODF בגובה עד </t>
    </r>
    <r>
      <rPr>
        <b/>
        <sz val="10"/>
        <rFont val="Assistant"/>
      </rPr>
      <t>2U</t>
    </r>
    <r>
      <rPr>
        <sz val="10"/>
        <rFont val="Assistant"/>
      </rPr>
      <t xml:space="preserve"> להתקנה מודולרית של </t>
    </r>
    <r>
      <rPr>
        <b/>
        <sz val="10"/>
        <rFont val="Assistant"/>
      </rPr>
      <t>עד 288 סיבים בתצורת HIGH DENSITY</t>
    </r>
    <r>
      <rPr>
        <sz val="10"/>
        <rFont val="Assistant"/>
      </rPr>
      <t xml:space="preserve"> ע"ב מודולים יעודיים של MTP-LC כולל מגשים לכבלים ולריתוכים.</t>
    </r>
  </si>
  <si>
    <r>
      <t xml:space="preserve">מסגרת "19 ייעודית בגובה עד </t>
    </r>
    <r>
      <rPr>
        <b/>
        <u/>
        <sz val="10"/>
        <rFont val="Assistant"/>
      </rPr>
      <t>4U</t>
    </r>
    <r>
      <rPr>
        <sz val="10"/>
        <rFont val="Assistant"/>
      </rPr>
      <t xml:space="preserve"> להתקנה מודולרית של </t>
    </r>
    <r>
      <rPr>
        <b/>
        <u/>
        <sz val="10"/>
        <rFont val="Assistant"/>
      </rPr>
      <t>עד 576 סיבים בתצורת HIGH DENSITY</t>
    </r>
    <r>
      <rPr>
        <sz val="10"/>
        <rFont val="Assistant"/>
      </rPr>
      <t xml:space="preserve"> ע"ב מודולים יעודיים של MTP-LC כולל מגשים לכבלים ולריתוכים.</t>
    </r>
  </si>
  <si>
    <r>
      <t xml:space="preserve">מחבר אופטי זכר מסוג </t>
    </r>
    <r>
      <rPr>
        <u/>
        <sz val="10"/>
        <rFont val="Assistant"/>
      </rPr>
      <t>LC</t>
    </r>
    <r>
      <rPr>
        <sz val="10"/>
        <rFont val="Assistant"/>
      </rPr>
      <t xml:space="preserve"> Duplex עבור 
סיב MM בקוטר </t>
    </r>
    <r>
      <rPr>
        <b/>
        <sz val="10"/>
        <rFont val="Assistant"/>
      </rPr>
      <t>50</t>
    </r>
    <r>
      <rPr>
        <sz val="10"/>
        <rFont val="Assistant"/>
      </rPr>
      <t xml:space="preserve"> מיקרון OM</t>
    </r>
    <r>
      <rPr>
        <u/>
        <sz val="10"/>
        <rFont val="Assistant"/>
      </rPr>
      <t>4</t>
    </r>
    <r>
      <rPr>
        <sz val="10"/>
        <rFont val="Assistant"/>
      </rPr>
      <t>. המחבר יהיה בתצורת Pig-Tail בליטוש UPC שבוצע במפעל, כולל ריתוך לסיב ועיגונו וכל הנדרש לכך.</t>
    </r>
  </si>
  <si>
    <r>
      <t xml:space="preserve">מחבר אופטי זכר מסוג </t>
    </r>
    <r>
      <rPr>
        <u/>
        <sz val="10"/>
        <rFont val="Assistant"/>
      </rPr>
      <t>SC</t>
    </r>
    <r>
      <rPr>
        <sz val="10"/>
        <rFont val="Assistant"/>
      </rPr>
      <t xml:space="preserve"> Duplex עבור 
סיב MM בקוטר </t>
    </r>
    <r>
      <rPr>
        <b/>
        <sz val="10"/>
        <rFont val="Assistant"/>
      </rPr>
      <t>50</t>
    </r>
    <r>
      <rPr>
        <sz val="10"/>
        <rFont val="Assistant"/>
      </rPr>
      <t xml:space="preserve"> מיקרון OM</t>
    </r>
    <r>
      <rPr>
        <u/>
        <sz val="10"/>
        <rFont val="Assistant"/>
      </rPr>
      <t>4</t>
    </r>
    <r>
      <rPr>
        <sz val="10"/>
        <rFont val="Assistant"/>
      </rPr>
      <t>. המחבר יהיה בתצורת Pig-Tail בליטוש UPC שבוצע במפעל, כולל ריתוך לסיב ועיגונו וכל הנדרש לכך.</t>
    </r>
  </si>
  <si>
    <r>
      <t xml:space="preserve">מחבר אופטי זכר מסוג </t>
    </r>
    <r>
      <rPr>
        <u/>
        <sz val="10"/>
        <rFont val="Assistant"/>
      </rPr>
      <t>LC</t>
    </r>
    <r>
      <rPr>
        <sz val="10"/>
        <rFont val="Assistant"/>
      </rPr>
      <t xml:space="preserve"> Duplex עבור 
סיב SM בקוטר </t>
    </r>
    <r>
      <rPr>
        <b/>
        <sz val="10"/>
        <rFont val="Assistant"/>
      </rPr>
      <t>9</t>
    </r>
    <r>
      <rPr>
        <sz val="10"/>
        <rFont val="Assistant"/>
      </rPr>
      <t xml:space="preserve"> מיקרון. המחבר יהיה בתצורת Pig-Tail בליטוש UPC שבוצע במפעל, כולל ריתוך לסיב ועיגונו וכל הנדרש לכך.</t>
    </r>
  </si>
  <si>
    <r>
      <t xml:space="preserve">מחבר אופטי זכר מסוג </t>
    </r>
    <r>
      <rPr>
        <u/>
        <sz val="10"/>
        <rFont val="Assistant"/>
      </rPr>
      <t>SC</t>
    </r>
    <r>
      <rPr>
        <sz val="10"/>
        <rFont val="Assistant"/>
      </rPr>
      <t xml:space="preserve"> Duplex עבור 
סיב SM בקוטר</t>
    </r>
    <r>
      <rPr>
        <b/>
        <sz val="10"/>
        <rFont val="Assistant"/>
      </rPr>
      <t xml:space="preserve"> 9</t>
    </r>
    <r>
      <rPr>
        <sz val="10"/>
        <rFont val="Assistant"/>
      </rPr>
      <t xml:space="preserve"> מיקרון. המחבר יהיה בתצורת Pig-Tail בליטוש UPC שבוצע במפעל, כולל ריתוך לסיב ועיגונו וכל הנדרש לכך.</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</si>
  <si>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1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</si>
  <si>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3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</si>
  <si>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5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</si>
  <si>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9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</si>
  <si>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15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</si>
  <si>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25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</si>
  <si>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</si>
  <si>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3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</si>
  <si>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</si>
  <si>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10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</si>
  <si>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</si>
  <si>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25 מ'</t>
    </r>
  </si>
  <si>
    <r>
      <t>מודול להתקנת 2X12 סיבים כולל מחברים בתצורת MPO (הזנה) ו-24 סיבים בתצורת  LC DUPLEX (פריסה), המודול יכלול סיבי</t>
    </r>
    <r>
      <rPr>
        <b/>
        <u/>
        <sz val="10"/>
        <rFont val="Assistant"/>
      </rPr>
      <t xml:space="preserve"> OM3/OM4</t>
    </r>
    <r>
      <rPr>
        <sz val="10"/>
        <rFont val="Assistant"/>
      </rPr>
      <t xml:space="preserve"> ויכיל מגש היתוך ועלותו תכלול את היתוך הסיבים איליו, עלות המגש, ביצוע סימון , וביצוע בדיקות קצה לקצה.</t>
    </r>
  </si>
  <si>
    <r>
      <t xml:space="preserve">כבל </t>
    </r>
    <r>
      <rPr>
        <b/>
        <u/>
        <sz val="10"/>
        <rFont val="Assistant"/>
      </rPr>
      <t>FANOUT</t>
    </r>
    <r>
      <rPr>
        <sz val="10"/>
        <rFont val="Assistant"/>
      </rPr>
      <t xml:space="preserve"> באורך של עד 7.5 מ' הכולל מחבר MTP בקצה אחד ו12 מחברי LC בקצה האחר, הכבל יהיה בעל יכולת כיפוף לרדיוס  מינימאלי בשימוש שוטף של 50 מ"מ. הסיבים הכבולים יהיו מסוג  </t>
    </r>
    <r>
      <rPr>
        <b/>
        <u/>
        <sz val="10"/>
        <rFont val="Assistant"/>
      </rPr>
      <t>OM4 / OM3</t>
    </r>
    <r>
      <rPr>
        <sz val="10"/>
        <rFont val="Assistant"/>
      </rPr>
      <t xml:space="preserve"> מחבר ה-MTP בקצה הכבל יהיה בהתאם לתקן הנדרש הכבל ייוצר במעבדה מוסמכת ויסופק כולל דף בדיקות לניחות מצה לקצה. מחיר הכבל יכלול את התקנתו וחיווטו בארונות השרתים/התקשורת כולל דרוג מחברים.</t>
    </r>
  </si>
  <si>
    <r>
      <t xml:space="preserve">כבל אופטי 12 סיבים במארז,הכבל יהיה בעל יכולת כיפוף לרדיוס  מינימאלי בשימוש שוטף של 50 מ"מ. הסיבים הכבולים יהיו מסוג  </t>
    </r>
    <r>
      <rPr>
        <b/>
        <u/>
        <sz val="10"/>
        <rFont val="Assistant"/>
      </rPr>
      <t xml:space="preserve">OM3/OM4 </t>
    </r>
    <r>
      <rPr>
        <sz val="10"/>
        <rFont val="Assistant"/>
      </rPr>
      <t xml:space="preserve"> הכבל יהיה באורך של 10 מ'. המחברים בקצוות הכבל יהיו מסוג </t>
    </r>
    <r>
      <rPr>
        <b/>
        <u/>
        <sz val="10"/>
        <rFont val="Assistant"/>
      </rPr>
      <t>MPO</t>
    </r>
    <r>
      <rPr>
        <sz val="10"/>
        <rFont val="Assistant"/>
      </rPr>
      <t xml:space="preserve"> . הכבל ייוצר במעבדה מוסמכת ויסופק כולל דף בדיקות לניחות מצה לקצה.</t>
    </r>
  </si>
  <si>
    <r>
      <t xml:space="preserve">כבל אופטי 12 סיבים במארז,הכבל יהיה בעל יכולת כיפוף לרדיוס  מינימאלי בשימוש שוטף של 50 מ"מ. הסיבים הכבולים יהיו מסוג  </t>
    </r>
    <r>
      <rPr>
        <b/>
        <u/>
        <sz val="10"/>
        <rFont val="Assistant"/>
      </rPr>
      <t xml:space="preserve">SM </t>
    </r>
    <r>
      <rPr>
        <sz val="10"/>
        <rFont val="Assistant"/>
      </rPr>
      <t xml:space="preserve"> הכבל יהיה באורך של 10 מ'. המחברים בקצוות הכבל יהיו מסוג </t>
    </r>
    <r>
      <rPr>
        <b/>
        <u/>
        <sz val="10"/>
        <rFont val="Assistant"/>
      </rPr>
      <t>MPO</t>
    </r>
    <r>
      <rPr>
        <sz val="10"/>
        <rFont val="Assistant"/>
      </rPr>
      <t xml:space="preserve"> . הכבל ייוצר במעבדה מוסמכת ויסופק כולל דף בדיקות לניחות מצה לקצה.</t>
    </r>
  </si>
  <si>
    <r>
      <t xml:space="preserve">עבודות מנוף סל אדם עד 6 מטר גובה עבור </t>
    </r>
    <r>
      <rPr>
        <b/>
        <u/>
        <sz val="10"/>
        <color rgb="FF000000"/>
        <rFont val="Assistant"/>
      </rPr>
      <t xml:space="preserve">חצי יום עבודה 5 שעות נטו </t>
    </r>
    <r>
      <rPr>
        <sz val="10"/>
        <color indexed="8"/>
        <rFont val="Assistant"/>
      </rPr>
      <t>לרבות גידור המנוף וכל העבודות הנלוות להרמת העובד</t>
    </r>
  </si>
  <si>
    <r>
      <t xml:space="preserve">עבודות מנוף סל אדם עד 6 מטר גובה </t>
    </r>
    <r>
      <rPr>
        <b/>
        <u/>
        <sz val="10"/>
        <color rgb="FF000000"/>
        <rFont val="Assistant"/>
      </rPr>
      <t>עבור יום עבודה 12 שעות נטו</t>
    </r>
    <r>
      <rPr>
        <sz val="10"/>
        <color indexed="8"/>
        <rFont val="Assistant"/>
      </rPr>
      <t xml:space="preserve"> לרבות גידור המנוף וכל העבודות הנלוות להרמת העובד ונקיטת אמצעי הבטיחות הנדרשים</t>
    </r>
  </si>
  <si>
    <r>
      <t xml:space="preserve">עבודות מנוף סל אדם 6 מטר עד 20 מטר גובה </t>
    </r>
    <r>
      <rPr>
        <b/>
        <u/>
        <sz val="10"/>
        <color rgb="FF000000"/>
        <rFont val="Assistant"/>
      </rPr>
      <t>עבור חצי יום עבודה 5 שעות נטו</t>
    </r>
    <r>
      <rPr>
        <sz val="10"/>
        <color indexed="8"/>
        <rFont val="Assistant"/>
      </rPr>
      <t xml:space="preserve"> לרבות גידור המנוף וכל העבודות הנלוות להרמת העובד ונקיטת אמצעי הבטיחות הנדרשים</t>
    </r>
  </si>
  <si>
    <r>
      <t xml:space="preserve">עבודות מנוף סל אדם 6 מטר עד 20 מטר גובה </t>
    </r>
    <r>
      <rPr>
        <b/>
        <u/>
        <sz val="10"/>
        <color rgb="FF000000"/>
        <rFont val="Assistant"/>
      </rPr>
      <t xml:space="preserve">עבור יום עבודה 10 שעות נטו </t>
    </r>
    <r>
      <rPr>
        <sz val="10"/>
        <color indexed="8"/>
        <rFont val="Assistant"/>
      </rPr>
      <t>לרבות גידור המנוף וכל העבודות הנלוות להרמת ונקיטת אמצעי הבטיחות הנדרשים</t>
    </r>
  </si>
  <si>
    <r>
      <t xml:space="preserve">עבודות במת הרמה עד 6 מטר גובה </t>
    </r>
    <r>
      <rPr>
        <b/>
        <u/>
        <sz val="10"/>
        <color rgb="FF000000"/>
        <rFont val="Assistant"/>
      </rPr>
      <t xml:space="preserve">עבור יום עבודה 12 שעות נטו </t>
    </r>
    <r>
      <rPr>
        <sz val="10"/>
        <color indexed="8"/>
        <rFont val="Assistant"/>
      </rPr>
      <t>לרבות גידור הבמה וכל העבודות הנלוות להרמת העובד ונקיטת אמצעי הבטיחות הנדרשים</t>
    </r>
  </si>
  <si>
    <r>
      <t xml:space="preserve">עבודות במת הרמה 6 עד 12 מטר גובה </t>
    </r>
    <r>
      <rPr>
        <b/>
        <u/>
        <sz val="10"/>
        <color rgb="FF000000"/>
        <rFont val="Assistant"/>
      </rPr>
      <t>עבור יום עבודה 12 שעות נטו</t>
    </r>
    <r>
      <rPr>
        <sz val="10"/>
        <color indexed="8"/>
        <rFont val="Assistant"/>
      </rPr>
      <t xml:space="preserve"> לרבות גידור הבמה וכל העבודות הנלוות להרמת העובד ונקיטת אמצעי הבטיחות הנדרשים</t>
    </r>
  </si>
  <si>
    <t>כבל תקשורת יעודי להתקנה בפיר מעליות (כבל כפיף). הכבל יהיה בתקן CAT7A, STP. העבודה תכלול את אספקת הכבל לקבלן המעליות לשם התקנתו. ביצוע המחברים ,שילוט ובדיקתם באחיות קבלן תשתיות התקשורת</t>
  </si>
  <si>
    <r>
      <t xml:space="preserve">מגשר ללוח ניתוב ועבור תחנת עבודה באורך עד 25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</si>
  <si>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xml:space="preserve">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</si>
  <si>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200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xml:space="preserve">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</si>
  <si>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300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</si>
  <si>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500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</si>
  <si>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700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</si>
  <si>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1000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</si>
  <si>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1500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</si>
  <si>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50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</si>
  <si>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t>ממתג HDMI הכולל לפחות4 כניסות DM/HDMI ו 1 יציאות HDMI/DM, מותאם לפורמט 4K 30FPS ניתן להציע מערכת עם יציאות מורחקות). היחידה תשלט ע"י מערכת הבקרה באמצעות ממשק RS-232/RJ-45 ותסופק עם כלל האביזרים הנדרשים להתקנה והפעלה מלאה.</t>
  </si>
  <si>
    <t>מערכת תצוגה אלחוטית
מותאמת לפורמט 4K UHD 30FPS
בעלת כניסת HDMI ויכולת מיתוג אוטומטי.
נשלטת ע"י מערכות בקרה באמצעות IP.
מותאמת - Airplay, Google Cast, Miracast
כדוגמת Click share או Air Media או ShareLink או שווה ערך מאושר</t>
  </si>
  <si>
    <t xml:space="preserve">מערכת KVM שולחני מאובטח הכולל 4 כניסות HDMI\DP </t>
  </si>
  <si>
    <t>חוצץ KVM/AUDIO איזולטור</t>
  </si>
  <si>
    <t>חוצץ ל-HDMI בתצורת DONGLE המחובר לשקע ה-HDMI למחשב</t>
  </si>
  <si>
    <t>מגשר מסוג DP זכר ל-HDMI נקבה ייצוק באורך עד 10 מטר.</t>
  </si>
  <si>
    <t>סט משדר + מקלט להרחקת וידאו ברזולוציה FHD על גבי כבילת נחושת למרחק של עד 70 מטר</t>
  </si>
  <si>
    <t>סט משדר + מקלט להרחקת וידאו ברזולוציה FHD על גבי כבילה אופטית למרחק של עד 300 מטר</t>
  </si>
  <si>
    <t xml:space="preserve">מצלמה קבועה בתצורת כיפה להתקנה פנימית או חיצונית. חיישן ברזולוציה 2MP, עדשה חשמלית VF 2.8-9 מ"מ, WDR חומרתי 120DB, מצב "מסדרון", תאורת IR מובנית למרחק 35 מטרים, במיגון מתכתי אנטי וודאלי IK10. </t>
  </si>
  <si>
    <t>אספקה והתקנה יחידת קצה אינטרקום וידאו מבוסס IP כולל מצלמה FHD</t>
  </si>
  <si>
    <t>אספקה והתקנה של יחידה שולחנית/התקנה על הקיר כולל מסך 7" FHD כולל יכולת חיבור לעד 4 יחידות קצה</t>
  </si>
  <si>
    <r>
      <t xml:space="preserve">סידור ארון קיים  בגודל 44U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 </t>
    </r>
    <r>
      <rPr>
        <b/>
        <sz val="10"/>
        <rFont val="Assistant"/>
      </rPr>
      <t>עד 4 לוחות ניתוב RJ45  במסד</t>
    </r>
  </si>
  <si>
    <r>
      <t>סידור ארון קיים  בגודל 44U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5-10 לוחות ניתוב RJ45 במסד.</t>
    </r>
  </si>
  <si>
    <r>
      <t xml:space="preserve">סידור ארונית תקשורת בגובה עד </t>
    </r>
    <r>
      <rPr>
        <b/>
        <sz val="10"/>
        <rFont val="Assistant"/>
      </rPr>
      <t xml:space="preserve">30U </t>
    </r>
    <r>
      <rPr>
        <sz val="10"/>
        <rFont val="Assistant"/>
      </rPr>
      <t>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4 לוחות</t>
    </r>
    <r>
      <rPr>
        <sz val="10"/>
        <rFont val="Assistant"/>
      </rPr>
      <t xml:space="preserve"> ניתוב RJ45 בארונית.</t>
    </r>
  </si>
  <si>
    <r>
      <t xml:space="preserve">סידור ארונית תקשורת בגובה עד </t>
    </r>
    <r>
      <rPr>
        <b/>
        <sz val="10"/>
        <rFont val="Assistant"/>
      </rPr>
      <t>30U</t>
    </r>
    <r>
      <rPr>
        <sz val="10"/>
        <rFont val="Assistant"/>
      </rPr>
      <t xml:space="preserve">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-5-8</t>
    </r>
    <r>
      <rPr>
        <sz val="10"/>
        <rFont val="Assistant"/>
      </rPr>
      <t xml:space="preserve"> לוחות ניתוב RJ45 בארונית.</t>
    </r>
  </si>
  <si>
    <t>התקנת ACCESS POINT בתקרה בהתאם לדרישות המזמין, חיבור לנקודת התקשורת וביצוע גישור בלוח הניתוב</t>
  </si>
  <si>
    <t>התקנת ציוד מיתוג בארון התקשורת בהתאם לדרישות המזמין לרבות חיבור כבלי החשמל לפסי השקעים , חיבור מגשרי נחושת וחיבור מגשרים אופטיים</t>
  </si>
  <si>
    <t>פתיחת צנרת תקשורת קיימת תוך ביצוע ניקוי הצינור ,תיקון התוואי והעברת חבל משיכה בקוטר 8 מ"מ.</t>
  </si>
  <si>
    <t>מדף קבוע לארון ברוחב עד  800 מ"מ בעומק עד 1200 מ"מ בהתאם ליצרן המסד</t>
  </si>
  <si>
    <t>מגירת שירות לארון ברוחב עד  800 מ"מ בעומק עד 1200 מ"מ בהתאם ליצרן המסד</t>
  </si>
  <si>
    <t>פנל לניתוב מגשרים (פנל שערות) בגובה  1U עם/ללא מגש, הפנל יהיה בעל פתח שערות רציף ללא הפרדה, גובה הפתח יהיה 3 ס"מ נטו בהתאם ליצרן המסד</t>
  </si>
  <si>
    <t>התקן אופקי לניהול מגשרים בעל  דלת קדמית בהתאם ליצרן המסד</t>
  </si>
  <si>
    <t>התקן אנכי לניהול מגשרים בעל  דלת קדמית בהתאם ליצרן המסד</t>
  </si>
  <si>
    <t>תוספת למסד מחולק ל-2 אזורים לרבות חלוקה של הדלתות הקידמיות והאחוריות</t>
  </si>
  <si>
    <t>תוספת למסד מחולק ל-3 אזורים לרבות חלוקה של הדלתות הקידמיות והאחוריות</t>
  </si>
  <si>
    <t xml:space="preserve"> רגש לחות המחובר ניטור סביבה </t>
  </si>
  <si>
    <t>צינור שרשורי משורין בקוטר 75 מ"מ כולל ציפו PVC שחור</t>
  </si>
  <si>
    <t>צינור שרשורי יעודי להטמנה בתשתיות חוץ - צינור "קוברה"</t>
  </si>
  <si>
    <t>אספקה והתקנה יחידת קצה אינטרקום ללא וידאו מבוסס IP</t>
  </si>
  <si>
    <t>סט מסילות להתקנה של יחידת מיתוג מהיר במסד "19</t>
  </si>
  <si>
    <t>יחידת מיתוג אוטומטית  ATS מנוטרת להתקנה במסד תקשוב "19, גובה 2U, זרם 32 אמפר, 230 וולט זמן מיתוג קטן מ- 12mSec כולל אפשרות ניטור מרחוק בפרוטוקול SNMP, TCPIP  
שני תקעי הזנה מסוג IEC 60309-19+N+G 32A, שש עשרה יציאות שקעים מסוג IEC 60320-C13, שתי יציאות מסוג IEC 60320-C19 כדוגמת APC / SOCOMEC</t>
  </si>
  <si>
    <t>יחידת מיתוג אוטומטית  ATS מנוטרת להתקנה במסד תקשוב "19, גובה 1U, זרם 16 אמפר, 230 וולט זמן מיתוג קטן מ- 12mSec כולל אפשרות ניטור מרחוק בפרוטוקול SNMP, TCPIP  
2-שקעי הזנה מסוג IEC 60320-C20, יציאות שקעים מסוג IEC 60320-C13 X 8 יציאה 1 מסוג IEC 60320-C19 
כדוגמת APC / SOCOMEC</t>
  </si>
  <si>
    <t>מתאם TCPIP למערכות אל פסק לשם חיבור האל פסק לרשת התקשורת, המתאם יאפשר חיבור ש מגעים יבשים וחיבור RS232</t>
  </si>
  <si>
    <t>מתאם IP למערכת KVM הכולל מתאם וכבל משולב USB , HDMI/DP ואודיו באורך של עד 3 מטר</t>
  </si>
  <si>
    <t>מגירת מטריצת KVM OVER IP לארון שרתים משולבת מסך 17" Multi-Interface Cat 5, הכוללת 16 מבואות כניסה ומבוא קונסול כולל 16 מתאמי KVM-IP, כולל 16 כבלים משולבים USB , HDMI/DP ואודיו, כולל מסילות התקנה  כדוגמת ATEN דגם KL1116</t>
  </si>
  <si>
    <t>קופסת חיבורים משולבת כדוגמת ע.ד.א פלסט/ /GEWISS/ Legrand/ CIMA/ Nisko. בעלת עד שמונה התקנים, כולל כל האביזרים הדרושים והנלווים, כגון: מסגרת חיזוק להתקנים, התקן עיוור, רוזטת חיבור, מודול ל-4/6/8 שקעי נחושת (תקשורת, טלפון), לשקעים אופטיים מכל הסוגים ולשקעי חשמל בצבעים שונים ותצורה שונה (רגיל ,UPS ,"סיני"). הקופסה תתאים להתקנה במחיצת גבס, עה"ט ותה"ט ותישא אישור תקף מטעם מכון תקנים. צבע לפי דרישת המזמין.</t>
  </si>
  <si>
    <t>מכשיר מקצועי לבדיקת כבלי רשת, המכשיר יכלול מתאמים ל-עד 6 סוגי כבלים ומחברים. כדוגמת FLUKE DTX1800</t>
  </si>
  <si>
    <t>ערכת בדיקה לכבלי תקשורת הכוללת מחולל צליל (זמזם) במספר אפשרויות צליל וגשוש. הערכה תאפשר בדיקה של כבלי תקשורת,טלפוניה, קואקס וכבלי בקרה</t>
  </si>
  <si>
    <t>מרחיק USB ע"ג כבל נחושת</t>
  </si>
  <si>
    <t xml:space="preserve">כבל KVM DVI+USB </t>
  </si>
  <si>
    <t xml:space="preserve">כבל באורך 1.8 מטר KVM DVI/VGA+USB </t>
  </si>
  <si>
    <t xml:space="preserve">כבל USB ל-KM באורך 1.8 מטר  </t>
  </si>
  <si>
    <t xml:space="preserve">כבל באורך 90 ס"מ KVM DP/DVI </t>
  </si>
  <si>
    <t xml:space="preserve">כבל באורך 1.8 מטר KVM DP/DVI </t>
  </si>
  <si>
    <t xml:space="preserve">כבל באורך 3 מטר KVM DP/DVI </t>
  </si>
  <si>
    <t xml:space="preserve">כבל באורך 90 ס"מ  KVM HDMI/DVI + USB </t>
  </si>
  <si>
    <t xml:space="preserve">כבל באורך 1.8 מטר KVM HDMI/DVI + USB </t>
  </si>
  <si>
    <t>כבל באורך 3 מטר KVM HDMI/DVI + USB</t>
  </si>
  <si>
    <t xml:space="preserve">כבל באורך 1.8 מטר KVM DP + USB </t>
  </si>
  <si>
    <t xml:space="preserve">כבל באורך 1.8 מטר KVM HDMI + USB </t>
  </si>
  <si>
    <t>מגשר מסוג HDMI יצוק זכר/זכר באורך  10 מטר.</t>
  </si>
  <si>
    <t>מגשר מסוג HDMI יצוק זכר/זכר באורך 90 סנטימטר.</t>
  </si>
  <si>
    <t>מגשר מסוג HDMI יצוק זכר/זכר באורך  1.8 מטר.</t>
  </si>
  <si>
    <t>מגשר מסוג HDMI יצוק זכר/זכר באורך  3 מטר.</t>
  </si>
  <si>
    <t>מגשר מסוג HDMI יצוק זכר/זכר באורך  5 מטר.</t>
  </si>
  <si>
    <t>מגשר מסוג HDMI יצוק זכר/זכר באורך  7 מטר.</t>
  </si>
  <si>
    <t>התקנת שקע חשמל 220V ישראלי  / CEE 16A כולל כבל, מאמ"ת וחיבור בלוח החשמל</t>
  </si>
  <si>
    <t>יח' קרור גז (DX) בשורה יעודית לארונות מסדים (DECS) מתוצרת יצרן המסדים בגובה 48U / 42U ברוחב 30 ס"מ תפוקת קירור מזערית של 20kw, לרבות יחידה חיצונית וצנרת גז באורך של עד 20 מטר, בהתאם למפרט הטכני וכולל כל האבזרים הנלווים .</t>
  </si>
  <si>
    <t>תוספת מטר אורך לצנרת גז (אספקה וחזרה) עבור יח' קירור גז (DX) בשורה</t>
  </si>
  <si>
    <t>רגש נוזלים / רטיבות / הצפה המיועד לחיבור ליחידת קירור צידית ייעודית (DECS) כולל כבל הארכה על פי הצורך.</t>
  </si>
  <si>
    <t>יחידת דמה BLANK לסגירת מקום עתידי של יחידות הקירור (DECS) מידות 30 ס"מ רוחב, גובה בהתאם ליח' הקירור ומסדי השרתים, עומק 120 ס"מ לפחות.</t>
  </si>
  <si>
    <t>יחידת דמה BLANK לסגירת מקום עתידי של יחידות הקירור (DECS) מידות 60 ס"מ רוחב, גובה בהתאם ליח' הקירור ומסדי השרתים, עומק 120 ס"מ לפחות.</t>
  </si>
  <si>
    <t>מערכת בקרה ליחידות הקירור (DECS). המערכת תכלול מחשב/בקר בקרה יעודי ותוכנת בקרה מלאה. המערכת תאפשר שליטה מלאה ביחידות הקירור (DECS) כולל ניטור ובקרת טמפרטורה, ניהול מערכת, קבלת התרעות - הכל ברמת יחידה בודדת/ ברמת מערך מסדים (POD).</t>
  </si>
  <si>
    <t>מתאם לסגירת שדרה חמה קרה מדמה מדמה מסד לסגירת רוחב מסד של 600 מ"מ גובה מ 42u  עד 48U</t>
  </si>
  <si>
    <t>מתאם לסגירת שדרה חמה קרה מדמה מדמה מסד לסגירת רוחב מסד של 750 מ"מ גובה מ 42u  עד 48U</t>
  </si>
  <si>
    <t>מתאם לסגירת שדרה חמה קרה מדמה מדמה מסד לסגירת רוחב מסד של 800 מ"מ גובה מ 42u  עד 48U</t>
  </si>
  <si>
    <t>בקר מערכת בקרה למסדרונות חמים/קרים. המערכת תכלול, עבור כל מסדרון - מדידת טמפרטורה ולחות ויכולת לקבלת חיווי ויזואלי להימצאות אנשים במסדרון.</t>
  </si>
  <si>
    <t>סגירת מעבר חם/קר בין 2 שורות מסדים, בגובה של עד 3 מ'. סגירת המעבר תהיה מקורית של היצרן ותכלול אספקת החלקים המקוריים וכל החלקים הנדרשים, כולל התקנת קונסטרוקציית מתכת אשר תחובר לתקרה ותותאם כך שלא ייפגע מבנה השדרה. הסגירה תכלול התקנת וילון שקוף מחומר כבה מאליו UL94, וכל ציוד הנדרש לקבלת סגירה מושלמת.</t>
  </si>
  <si>
    <t>סגירת מעבר חם/קר בין 2 שורות מסדים, בגובה של עד 5 מ'. סגירת המעבר תהיה מקורית של היצרן ותכלול אספקת החלקים המקוריים וכל החלקים הנדרשים, כולל התקנת קונסטרוקציית מתכת אשר תחובר לתקרה ותותאם כך שלא ייפגע מבנה השדרה. הסגירה תכלול התקנת וילון שקוף מחומר כבה מאליו UL94, וכל ציוד הנדרש לקבלת סגירה מושלמת.</t>
  </si>
  <si>
    <t>יח' קרור מים (CW) למים בטמפרטורה נמוכה, בשורה יעודית לארונות מסדים (DECS) מתוצרת יצרן המסדים בגובה 48U / 42U ברוחב 30 ס"מ תפוקת קירור מזערית של 30KW  כולל כל האבזרים הנלווים .כולל צנרת גמישה על פי הצורך .</t>
  </si>
  <si>
    <t>יח' קרור מים (CW) למים בטמפרטורה גבוהה, בשורה יעודית לארונות מסדים (DECS) מתוצרת יצרן המסדים בגובה 48U / 42U ברוחב 30 ס"מ תפוקת קירור מזערית של 40KW  כולל כל האבזרים הנלווים .כולל צנרת גמישה על פי הצורך .</t>
  </si>
  <si>
    <t>יח' קרור מים (CW) למים בטמפרטורה נמוכה, בשורה יעודית לארונות מסדים (DECS) מתוצרת יצרן המסדים בגובה 48U / 42U ברוחב 60 ס"מ תפוקת קירור מזערית של 50kw כולל כל האבזרים הנלווים .כולל צנרת גמישה על פי הצורך .</t>
  </si>
  <si>
    <t>יח' קרור מים (DX) בשורה יעודית לארונות מסדים (DECS) מתוצרת יצרן המסדים בגובה 48U / 42U ברוחב 60 ס"מ תפוקת קירור מזערית של 35kw לרבות יחידה חיצונית וצנרת גז באורך של עד 20 מטר,  וכולל כל האבזרים הנלווים .</t>
  </si>
  <si>
    <t>מסד</t>
  </si>
  <si>
    <t>מודול ניהול נכסים אקטיבי -  גילוי וסריקה אקטיבי – מודול המאפשר לגלות ולתעד את כלל נכסי (והמידע שלהם כגון IP and MAC Address, Serial number, etc )  חדרי התקשורת וציודיו וכן את נקודות הקצה. המודול יכלול סריקה של ציודי הרשת וחדר המחשב בזמן אמת. המודול יתמוך בפרוטוקולי SNMP, BACNET, MODEBUS, TCP/IP, IPMI וכו'. למזמין תהיה אפשרות לשנות ו/או להוסיף שדות בממשק המשתמש המציג את הנכסים, במסך תיאור הנכס ובדו"חות הנכסים. המודול יאפשר שמירת שינויים בזמן אמת. את המידע ניתן לייצא בפורמט אקסל PDF וכו' המודול יכלול סריקה אוטומטית</t>
  </si>
  <si>
    <t>כמות המסדים המינמאלית אשר המערכת תיושם עליה הינה 30 מסדים</t>
  </si>
  <si>
    <t>מודול תכנון והוצאת פקודות עבודה ידני ואוטומטי – מודול המאפשר תכנון שינויים והוצאת פקודות עבודה בהתאם למדיניות וחוקיות של המזמין (הזזה, הוספה ושינוים - MAC) בחדרי המחשב, בסביבת הרשת וסביבת המשתמשים. במסגרת המודול למזמין תהיה אפשרות לקבוע חוקים, רגולציה ומדיניות בהתאם לדרישותיו ע"ג ממשק המשתמש, הדו"חות ובגיליון פקודות העבודה. כמו כן ללקוח תהיה אפשרות לערוך, להוסיף ולשנות את מסכי פקודות העבודה. את התכנון, הזזה, שינויים והוצאת פקודות העבודה יהיה ניתן לבצע מתוך המפה ו/או הארון וכן מתוך טבלה וזאת על פי רצון המזמין. כמו כן למזמין תהיה אפשרות לבנות תהליך אוטומטי שייקח בחשבון פרמטרים כגון: סוג שירות, תכולות מקום, חשמל, משקל, חיבוריות פיזית ועוד. במסגרת המודול והמערכת יהיה ניתן לתעד מרכז נתונים קיים ומתוכו להוציא פקודות עבודה למיגרציה לאתר חדש תוך שימור תצורה נדרשת.</t>
  </si>
  <si>
    <t>מודול חיבוריות פיזית ולוגית וקשרים בין הציודים השונים – מודול זה יכלול הצגה ויזואלית מצד לצד של הלינקים ע"ג מפה הכוללת את הוויז'ואל המדויק של הציודים, וע"ג טבלה שלל כלל החיבורים הפיזיים והלוגיים והקשרים בין הציודים. המודול הנו דינאמי ומאפשר ביצוע שינויי חיבוריות והוצאת פקודות עבודות ע״ג הציוד עצמו מתוך ממשק המשתמש.</t>
  </si>
  <si>
    <t>מודול אינטגרציה – מודול המאפשר אינטגרציה אקטיבית בזמן אמת ודו צדדית למערכות צד שלישי, DB to DB ובפרוטוקולים SNMP, WS,REST . במסגרת האינטגרציה המזמין יוכל לבקש שינוי ו/אן הוספת שדות על פי דרישותיו</t>
  </si>
  <si>
    <t>מודול לוח מכוונים ודו"חות – יכולות הוצאת ועריכת דו"חות מובנים וכן יכולות יצירת דו"חות בחתכים שונים לפי דרישת המזמין. הדו"חות יכללו היסטוריה ושינויים של נכסי הרשת וחדרי, קיבולות, קריאות טמפרטורה וחשמל לפי חתכי זמן ולפי מגמות.  </t>
  </si>
  <si>
    <t>מודול ניהול צריכת חשמל וטמפרטורה – יכולות ניטור צריכת החשמל והטמפרטורה בזמן אמת הן ברמת הפריט והארון והן ברמת החדר ללא קשר ליצרן ציוד. המודול לא ידרוש התקנת  agent. למודול תהיה אפשרות להציג מגמות על פני תקופות. למשתמש תהיה אפשרות לאסוף מידע מצטבר של קבוצות פיזיות ולוגיות ולהציג נתוני צריכת חשמל ברמת הפריט/ציוד, הארון והחדר. נדרשת יכולות זיהוי וצפיית בעיות צריכת חשמל וטמפרטורה תוך מתן המלצות לפתרון טרם השפעה שלילית על SLA. המודול הנו אקטיבי ויאפשר הצגת השפעות על הציודים והשירותים בזמן אמת.</t>
  </si>
  <si>
    <t>ביצוע אנטגרציה של מערכת ה DCIM אל מערכת בקרת המבנה כולל העברת נתוני צריכת ה PDU לרבת טמפרטורות החיישנים.</t>
  </si>
  <si>
    <t xml:space="preserve">אספקה מערכת DCIM לניהול תשתיות בחדרי מחשב ורשת התקשורת. המערכת תאפשר ניטור, תכנון ובקרה של אולמות מחשב, חדרי שרתים, ציוד רשת וטכנולוגי הפרוס הן בחדרי המחשב והן במבני משרדים, סניפים ומתקנים אחרים של המזמין. המערכת תאפשר להציג את מיפוי דינאמי של פריסת חדרי המחשב וסביבת הרשת הכוללת את מיקום הפיזי של הארונות והציודים המותקנים בהם, וכן את ציודי הקצה בסביבת הרשת. </t>
  </si>
  <si>
    <t>הערות</t>
  </si>
  <si>
    <t>אספקה התקנה וחיווט יחידת שער להתקנה על דלת הכניסה ברוחב של 120 ס"מ</t>
  </si>
  <si>
    <t xml:space="preserve">יח'       </t>
  </si>
  <si>
    <t>אספקה והתקנה של סורק ידני נטען המאפשר פריקת המידע אלחוטית למערכת</t>
  </si>
  <si>
    <t>אספקת תגים מסוג  RFID פסיבים להדבקה על ציוד למלאי</t>
  </si>
  <si>
    <t>סנסור ייעודי לארון שרתים - A740 Rack
Locator</t>
  </si>
  <si>
    <t>יח</t>
  </si>
  <si>
    <t>אספקה והתקנת תגים מסוג  RFID פסיבים להדבקה על ציוד  כולל : עדכון טבלת הציוד, ביצוע קישור המדבקה לנתוני הציוד באופן ידני או ולמערכת ה CMDB של הלקוח ביצוע סריקה ראשונית והכנסתו למערך הנתונים ולמערכת ה DCIM כדוגמאת M174 או שו"ע מאושר</t>
  </si>
  <si>
    <t xml:space="preserve">קומפלט    </t>
  </si>
  <si>
    <t xml:space="preserve">אספקה והתקנת תגים מסוג  RFID פסיבים להדבקה על מסדים או חדרים כולל : עדכון טבלת הציוד, ביצוע קישור המבקה לנתוני הציוד באופן ידני או למערכת ה CMDB של הלקוח ביצוע סריקה ראשונית ו והכנסתו למערך הנתוניםול מערכת ה DCIM  כדוגמאת M171 או שו"ע מאושר </t>
  </si>
  <si>
    <t>*</t>
  </si>
  <si>
    <t>סט</t>
  </si>
  <si>
    <t>1000 אלמטים</t>
  </si>
  <si>
    <t>A</t>
  </si>
  <si>
    <t>B</t>
  </si>
  <si>
    <t>D</t>
  </si>
  <si>
    <t>סה"כ הצעת המחיר</t>
  </si>
  <si>
    <t>אספקה, התקנה, בדיקה ושילוט מחבר  RJ45  מסוכך בתקן CAT6A להתקנה בקופסת CIMA/ADA תיקנית /בשולחן /  באביזר יעודי לעמדת Open space או בקופסה 55 מ"מ עה"ט .</t>
  </si>
  <si>
    <t>צינור שרשורי משורין בקוטר 25 מ"מ כולל ציפוי PVC שחור</t>
  </si>
  <si>
    <t>צינור שרשורי משורין בקוטר 36 מ"מ כולל ציפוי PVC שחור</t>
  </si>
  <si>
    <t xml:space="preserve">יחידת STS  עצמאית 230V להתקנה במסד 19" בהספק  3000VA  היחידה תאפשר כניסה של 2 מקורות בחיבור לתקע ישראלי ו-6  יציאות בודדות C13 </t>
  </si>
  <si>
    <r>
      <t>מודול ניתוב אופטי (קסטה) ל</t>
    </r>
    <r>
      <rPr>
        <b/>
        <u/>
        <sz val="10"/>
        <rFont val="Assistant"/>
      </rPr>
      <t>-24 סיבים</t>
    </r>
    <r>
      <rPr>
        <sz val="10"/>
        <rFont val="Assistant"/>
      </rPr>
      <t xml:space="preserve"> הכולל מתאמים ומחברים אופטיים מסוג </t>
    </r>
    <r>
      <rPr>
        <b/>
        <u/>
        <sz val="10"/>
        <rFont val="Assistant"/>
      </rPr>
      <t>LC</t>
    </r>
    <r>
      <rPr>
        <sz val="10"/>
        <rFont val="Assistant"/>
      </rPr>
      <t xml:space="preserve"> Duplex עבור סיבי </t>
    </r>
    <r>
      <rPr>
        <b/>
        <u/>
        <sz val="10"/>
        <rFont val="Assistant"/>
      </rPr>
      <t>MM OM4</t>
    </r>
    <r>
      <rPr>
        <sz val="10"/>
        <rFont val="Assistant"/>
      </rPr>
      <t xml:space="preserve"> בקוטר </t>
    </r>
    <r>
      <rPr>
        <b/>
        <u/>
        <sz val="10"/>
        <rFont val="Assistant"/>
      </rPr>
      <t>50 מיקרון</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</si>
  <si>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12 סיבים</t>
    </r>
    <r>
      <rPr>
        <sz val="10"/>
        <rFont val="Assistant"/>
      </rPr>
      <t xml:space="preserve"> הכולל מתאמים ומחברים אופטיים מסוג </t>
    </r>
    <r>
      <rPr>
        <b/>
        <u/>
        <sz val="10"/>
        <rFont val="Assistant"/>
      </rPr>
      <t>LC</t>
    </r>
    <r>
      <rPr>
        <sz val="10"/>
        <rFont val="Assistant"/>
      </rPr>
      <t xml:space="preserve"> Duplex עבור סיבי </t>
    </r>
    <r>
      <rPr>
        <b/>
        <u/>
        <sz val="10"/>
        <rFont val="Assistant"/>
      </rPr>
      <t>MM OM4</t>
    </r>
    <r>
      <rPr>
        <sz val="10"/>
        <rFont val="Assistant"/>
      </rPr>
      <t xml:space="preserve"> בקוטר </t>
    </r>
    <r>
      <rPr>
        <b/>
        <u/>
        <sz val="10"/>
        <rFont val="Assistant"/>
      </rPr>
      <t>50 מיקרון</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</si>
  <si>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 xml:space="preserve">24 סיבים </t>
    </r>
    <r>
      <rPr>
        <sz val="10"/>
        <rFont val="Assistant"/>
      </rPr>
      <t xml:space="preserve">הכולל מתאמים ומחברים אופטיים מסוג </t>
    </r>
    <r>
      <rPr>
        <b/>
        <u/>
        <sz val="10"/>
        <rFont val="Assistant"/>
      </rPr>
      <t>LC</t>
    </r>
    <r>
      <rPr>
        <sz val="10"/>
        <rFont val="Assistant"/>
      </rPr>
      <t xml:space="preserve"> Duplex עבור סיבי </t>
    </r>
    <r>
      <rPr>
        <u/>
        <sz val="10"/>
        <rFont val="Assistant"/>
      </rPr>
      <t>SM</t>
    </r>
    <r>
      <rPr>
        <sz val="10"/>
        <rFont val="Assistant"/>
      </rPr>
      <t xml:space="preserve"> בקוטר </t>
    </r>
    <r>
      <rPr>
        <b/>
        <u/>
        <sz val="10"/>
        <rFont val="Assistant"/>
      </rPr>
      <t>9</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</si>
  <si>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12 סיבים</t>
    </r>
    <r>
      <rPr>
        <sz val="10"/>
        <rFont val="Assistant"/>
      </rPr>
      <t xml:space="preserve"> הכולל מתאמים ומחברים אופטיים מסוג </t>
    </r>
    <r>
      <rPr>
        <b/>
        <u/>
        <sz val="10"/>
        <rFont val="Assistant"/>
      </rPr>
      <t>SC</t>
    </r>
    <r>
      <rPr>
        <sz val="10"/>
        <rFont val="Assistant"/>
      </rPr>
      <t xml:space="preserve"> Duplex עבור סיבי MM בקוטר </t>
    </r>
    <r>
      <rPr>
        <b/>
        <u/>
        <sz val="10"/>
        <rFont val="Assistant"/>
      </rPr>
      <t>50</t>
    </r>
    <r>
      <rPr>
        <sz val="10"/>
        <rFont val="Assistant"/>
      </rPr>
      <t xml:space="preserve"> מיקרון </t>
    </r>
    <r>
      <rPr>
        <b/>
        <u/>
        <sz val="10"/>
        <rFont val="Assistant"/>
      </rPr>
      <t>OM3/OM4</t>
    </r>
    <r>
      <rPr>
        <sz val="10"/>
        <rFont val="Assistant"/>
      </rPr>
      <t>.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</si>
  <si>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t>תוספת אורך של 1 מ' לכבל 12 סיבים  OM3/ OM4, הכולל שני מחברי MTP בקצותיו (תוספת אורך לכבל בסעיף 5.57 )</t>
  </si>
  <si>
    <r>
      <t xml:space="preserve">תוספת אורך של 1 מ' לכבל 12 סיבים  SM, הכולל שני מחברי MTP בקצותיו (תוספת אורך לכבל בסעיף </t>
    </r>
    <r>
      <rPr>
        <sz val="10"/>
        <color rgb="FFFF0000"/>
        <rFont val="Assistant"/>
      </rPr>
      <t>5.58)</t>
    </r>
  </si>
  <si>
    <t>אספקה ,התקנה ,ביצוע הגדרות ובדיקה של מתג ACCESS תוצרת חברת סיסקו 24 מבואות POE כדוגמת סידרה 92XX</t>
  </si>
  <si>
    <t>אספקה ,התקנה ,ביצוע הגדרות ובדיקה שלמתג ACCESS תוצרת חברת סיסקו 48 מבואות POE כדוגמת סידרה 92XX</t>
  </si>
  <si>
    <t>משקל לפרק</t>
  </si>
  <si>
    <t>פרק</t>
  </si>
  <si>
    <t>שם הפרק</t>
  </si>
  <si>
    <t>תשתיות תקשורת - כבילה ואביזרים  (נחושת)</t>
  </si>
  <si>
    <t xml:space="preserve">מסדים וארונות יעודיים    </t>
  </si>
  <si>
    <t>אופטיקה</t>
  </si>
  <si>
    <t>ציוד וכבילה למערכות מולטימדיה</t>
  </si>
  <si>
    <t>מערכות בקרה לחדרי מחשב (DCIM)</t>
  </si>
  <si>
    <t>משקל (%)</t>
  </si>
  <si>
    <t>מכרז ממוכן (מקוון) מס' 46/24</t>
  </si>
  <si>
    <t>סה"כ כולל משוקלל</t>
  </si>
  <si>
    <t>הנחיות למילוי</t>
  </si>
  <si>
    <t>עלות משוקללת לצרכי בדיקת הצעת המחיר בלבד</t>
  </si>
  <si>
    <r>
      <rPr>
        <b/>
        <u/>
        <sz val="10"/>
        <rFont val="Assistant"/>
      </rPr>
      <t>נק' תקשורת סטנדרטית - ללא הכנת תשתיות (תשתיות מבוצעות ע"י קבלן חשמל)</t>
    </r>
    <r>
      <rPr>
        <sz val="10"/>
        <rFont val="Assistant"/>
      </rPr>
      <t xml:space="preserve">
אספקה, התקנה, בדיקה ושילוט מחבר  RJ45  מסוכך בתקן CAT6A להתקנה בקופסת CIMA/ADA תיקנית /בשולחן /  באביזר יעודי לעמדת Open space או בקופסה 55 מ"מ עה"ט(כולל קופסה במידת הנידרש או ע"ג פס DIN בלוח חשמל) תה"ט </t>
    </r>
    <r>
      <rPr>
        <b/>
        <sz val="10"/>
        <rFont val="Assistant"/>
      </rPr>
      <t>כולל כבל תקשורת CAT7A SFTP 1200Mhz 22AWG</t>
    </r>
    <r>
      <rPr>
        <sz val="10"/>
        <rFont val="Assistant"/>
      </rPr>
      <t xml:space="preserve"> מאושר וחלק יחסי בלוח הניתוב בתקן CAT 6A STP </t>
    </r>
    <r>
      <rPr>
        <b/>
        <sz val="10"/>
        <rFont val="Assistant"/>
      </rPr>
      <t>העבודה תכלול כבל באורך ממוצע של 70 מ</t>
    </r>
    <r>
      <rPr>
        <sz val="10"/>
        <rFont val="Assistant"/>
      </rPr>
      <t>', הכבל יעמוד בתקן 4PPoE +  PoE 802.3 bt 71w מעטה הכבל יהיה עמיד אש לפי תקן CPR Class Dca. העבודה תכלול שילוט הכבלים באמצעות מדבקות מתלפפות ושרוולים מתכווצים.  את כל האביזרים הנדרשים להתקנת עמדת העבודה לרבות מתאם משקפיים תואם לקופסת החשמל והתקשורת שתסופק ע"י החשמלאי. העמדה תכלול את כל המסגרות והמתאמים. כל האביזרים יוגדרו Connecting hardware Componnent approved. הכבל יהיה כדוגמת טלדור 99XG254122 או שו"ע מאושר</t>
    </r>
  </si>
  <si>
    <r>
      <rPr>
        <b/>
        <u/>
        <sz val="10"/>
        <rFont val="Assistant"/>
      </rPr>
      <t>נק' תקשורת סטנדרטית -כולל הכנת תשתיות (מבוצע ע"י קבלן התקשורת - נק' תקשורת שלא במסגרת פרויקט)</t>
    </r>
    <r>
      <rPr>
        <sz val="10"/>
        <rFont val="Assistant"/>
      </rPr>
      <t xml:space="preserve">
אספקה, התקנה, בדיקה ושילוט מחבר  RJ45  מסוכך בתקן CAT6A להתקנה בקופסת CIMA/ADA תיקנית /בשולחן עמדות מפעילים ( כולל חלק יחסי בפאנל שולחן ) או באביזר יעודי לעמדת Open space או בקופסה 55 מ"מ עה"ט(כולל קופסה במידת הנידרש או ע"ג פס DIN בלוח חשמל) תה"ט כולל כבל תקשורת CAT7A SFTP 1200Mhz 22AWG מאושר וחלק יחסי בלוח הניתוב בתקן CAT 6A STP העבודה תכלול כבל באורך ממוצע של 70 מ', הכבל יעמוד בתקן 4PPoE +  PoE 802.3 bt 71w מעטה הכבל יהיה עמיד אש לפי תקן CPR Class Dca. העבודה תכלול שילוט הכבלים באמצעות מדבקות מתלפפות ושרוולים מתכווצים.  את כל האביזרים הנדרשים להתקנת עמדת העבודה לרבות מתאם משקפיים תואם לקופסת החשמל והתקשורת שתסופק ע"י החשמלאי. בנוסף העבודה תכלול תיעול (תעלות רשת/פי.וי.סי.צינור מריכרף 25 מ"מ פתיחה וסגירת תקרה אקוסטית,קידוח מעברים ) העמדה תכלול את כל המסגרות והמתאמים. כל האביזרים יוגדרו Connecting hardware Componnent approved. הכבל יהיה כדוגמת טלדור 99XG254122 או שו"ע מאושר</t>
    </r>
  </si>
  <si>
    <r>
      <t xml:space="preserve">אספקה והתקנה לוח ניתוב לקווי W8 </t>
    </r>
    <r>
      <rPr>
        <b/>
        <sz val="10"/>
        <rFont val="Assistant"/>
      </rPr>
      <t>כולל</t>
    </r>
    <r>
      <rPr>
        <sz val="10"/>
        <rFont val="Assistant"/>
      </rPr>
      <t xml:space="preserve"> 24 שקעי 45RJ </t>
    </r>
    <r>
      <rPr>
        <b/>
        <sz val="10"/>
        <color indexed="8"/>
        <rFont val="Assistant"/>
      </rPr>
      <t>מסוככים</t>
    </r>
    <r>
      <rPr>
        <sz val="10"/>
        <color indexed="8"/>
        <rFont val="Assistant"/>
      </rPr>
      <t xml:space="preserve">  לפי מפרט בעל הסמכה לעמידה ב- </t>
    </r>
    <r>
      <rPr>
        <b/>
        <sz val="10"/>
        <color indexed="8"/>
        <rFont val="Assistant"/>
      </rPr>
      <t>CAT 6A</t>
    </r>
    <r>
      <rPr>
        <sz val="10"/>
        <color indexed="8"/>
        <rFont val="Assistant"/>
      </rPr>
      <t xml:space="preserve"> עבודת ההתקנה תכלול את התקנת הלוח בארון כולל פס סימון השקעים בלוח הניתוב. לוח הניתוב יוגדר Connecting Hardware</t>
    </r>
  </si>
  <si>
    <t>אביזרים ושירותים נוספים</t>
  </si>
  <si>
    <t>ציוד אקטיבי ומערכות UPS</t>
  </si>
  <si>
    <t>ציוד למערכות בטחון ו RFID</t>
  </si>
  <si>
    <t xml:space="preserve">פרק 2 : מסדים וארונות יעודיים        </t>
  </si>
  <si>
    <t>עלות משוקללת כולל התקנה (א' ₪)</t>
  </si>
  <si>
    <t>סה"כ הצעת המחיר המשוקללת (א' ₪)</t>
  </si>
  <si>
    <t>פרק 4 : אבזרים ושירותים נוספים</t>
  </si>
  <si>
    <t>פרק 5 : ציוד אקטיבי ומערכות UPS</t>
  </si>
  <si>
    <t>פרק 6 : ציוד וכבילה למערכות מולטימדיה</t>
  </si>
  <si>
    <t>פרק 7 : ציוד למערכות בטחון</t>
  </si>
  <si>
    <t>פרק 8 : מערכות בקרה לחדרי מחשב (DCIM)</t>
  </si>
  <si>
    <t>סה"כ לפרק 8 - ערכות בקרה לחדרי מחשב (DCIM)</t>
  </si>
  <si>
    <t>H</t>
  </si>
  <si>
    <t xml:space="preserve">פרק 3 : אופטיקה </t>
  </si>
  <si>
    <t>סה"כ לפרק 4 -  אבזרים ושירותים נוספים</t>
  </si>
  <si>
    <t>סה"כ לפרק 5 -  ציוד אקטיבי  ומערכות UPS</t>
  </si>
  <si>
    <t>סה"כ לפרק  6 - ציוד וכבילה למערכות מולטימדיה</t>
  </si>
  <si>
    <t>סה"כ לפרק 7  ציוד למערכת בטחון</t>
  </si>
  <si>
    <r>
      <t xml:space="preserve">ארון ייעודי להתקנת מערכות תקשורת או מחשבים בגובה עד </t>
    </r>
    <r>
      <rPr>
        <b/>
        <sz val="10"/>
        <rFont val="Assistant"/>
      </rPr>
      <t>44U</t>
    </r>
    <r>
      <rPr>
        <sz val="10"/>
        <rFont val="Assistant"/>
      </rPr>
      <t xml:space="preserve"> .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 1200</t>
    </r>
    <r>
      <rPr>
        <sz val="10"/>
        <rFont val="Assistant"/>
      </rPr>
      <t xml:space="preserve"> מ"מ.  כולל מסילות התקנה מחורצות ניתנות להזזה (T- NUT) ברוחב "19 כולל סימון U וטבעות להעברת כבילה, רגליות פטריות קבועות או גלגלים נישלפים. דלתות קידמיות ואחוריות חצויות לאורך עשויות פח בחירור של לפחות 80% ועם נעילת בריחים עליונים ותחתונים, הארון יכיל קיט חיבור יחידת ארון לארון סמוך ותעלות קדמיות ותעלות אחוריות בשני צדדים בעומק של 25 ס"מ .4 פסי חשמל 12 שקעי  C-13  כולל כבל 5 מטר  בעובי 2.5 מ"מ ותקע CEE A16 בקצה. צבע הארונות ע"פ בקשת המזמין. עומס פנימי נדרש</t>
    </r>
    <r>
      <rPr>
        <b/>
        <sz val="10"/>
        <rFont val="Assistant"/>
      </rPr>
      <t xml:space="preserve"> 700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</si>
  <si>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 800</t>
    </r>
    <r>
      <rPr>
        <sz val="10"/>
        <rFont val="Assistant"/>
      </rPr>
      <t xml:space="preserve"> מ"מ.  כולל מסילות התקנה מחורצות ניתנות להזזה (T- NUT) ברוחב "19 כולל סימון U וטבעות להעברת כבילה, רגליות פטריות קבועות או גלגלים נישלפים. דלתות קידמיות ואחוריות חצויות לאורך עשויות פח בחירור של לפחות 80% ועם נעילת בריחים עליונים ותחתונים, הארון יכיל קיט חיבור יחידת ארון לארון סמוך ותעלות קדמיות ותעלות אחוריות בשני צדדים בעומק של 25 ס"מ .2 פסי חשמל 12 שקעי  C-13  כולל כבל 5 מטר  בעובי 2.5 מ"מ ותקע CEE A16 בקצה. צבע הארונות ע"פ בקשת המזמין. עומס פנימי נדרש</t>
    </r>
    <r>
      <rPr>
        <b/>
        <sz val="10"/>
        <rFont val="Assistant"/>
      </rPr>
      <t xml:space="preserve"> 700 ק"ג</t>
    </r>
    <r>
      <rPr>
        <sz val="10"/>
        <rFont val="Assistant"/>
      </rPr>
      <t>.</t>
    </r>
  </si>
  <si>
    <t>C</t>
  </si>
  <si>
    <t>F</t>
  </si>
  <si>
    <t>G=E*(1+F)</t>
  </si>
  <si>
    <t>בטור D בטבלה יש למלא אחוז הנחה בטווח 0-99% בלבד</t>
  </si>
  <si>
    <t>בטבלה מפורטות אותיות לכל טור, ההתיחסות להלן היא לאותיות בטבלה (ולא לטורים באקסל)</t>
  </si>
  <si>
    <t>E=C*(1-D)</t>
  </si>
  <si>
    <t>יש למלא נתונים רק בטורים המודגשים באפור  (לפי הסימון בטבלה להלן - F ו D)</t>
  </si>
  <si>
    <t>I</t>
  </si>
  <si>
    <t>סה"כ אספקה, התקנה, לפריט (₪) לאחר החלת אחוז ההנחה המוצע ואחוז ההתקנה המוצע</t>
  </si>
  <si>
    <t xml:space="preserve">פריט לגביו אושרה בקשה להעדפה לפי לפי תקנות חובת המכרזים (העדפת תוצרת הארץ), התשנ"ה-1995, </t>
  </si>
  <si>
    <t>לאספקה, התקנה ותחזוקה של תשתיות וציוד תקשורת וביצוע פרויקטים ועבודות נלוות בתחום התקשורת הפסיבית עבור חברת נתיבי איילון בע"מ</t>
  </si>
  <si>
    <t>מחיר מקסימום לאספקה, של הפריט (₪)</t>
  </si>
  <si>
    <t>סה"כ עלות לאספקת הפריט לאחר הפחתת ההנחה המוצעת (₪)</t>
  </si>
  <si>
    <r>
      <t xml:space="preserve">העמסה להתקנת הפריט
 </t>
    </r>
    <r>
      <rPr>
        <b/>
        <sz val="9"/>
        <rFont val="Assistant"/>
      </rPr>
      <t xml:space="preserve">% מעלות לאספקת הפריט  לאחר הנחה </t>
    </r>
  </si>
  <si>
    <t xml:space="preserve">טופס 2.1 -  הצעת המחיר </t>
  </si>
  <si>
    <t>המידע בטור I ימולא על יד יהחברה בהתאם להחלטת וועדת המכרזים לגבי פריטים לגביהם תינתן העדפה לפי תקנות העדפת תוצרת הארץ (ימולא בשלב ג' למכרז)</t>
  </si>
  <si>
    <t>בטור F  בטבלה יש למלא נתון באחוזים בשיעור של לפחות  10% בתאים הריקים בלבד. בתאים המחוקים אין למלא נתון (עלות האספקה כוללת התקנה)</t>
  </si>
  <si>
    <t>טופס זה יש למלא רק בשלב השלישי למכרז לפי הוראות סעיף 12 למכרז</t>
  </si>
  <si>
    <t>אחוז הנחה מוצע לאספקה של הפריט למשפחה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</si>
</sst>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quot;* #,##0.00_-;\-&quot;₪&quot;* #,##0.00_-;_-&quot;₪&quot;* &quot;-&quot;??_-;_-@_-"/>
    <numFmt numFmtId="165" formatCode="_ [$₪-40D]\ * #,##0.00_ ;_ [$₪-40D]\ * \-#,##0.00_ ;_ [$₪-40D]\ * &quot;-&quot;??_ ;_ @_ "/>
    <numFmt numFmtId="166" formatCode="&quot;¤&quot;#,##0.00;[Red]\-&quot;¤&quot;#,##0.00"/>
    <numFmt numFmtId="167" formatCode="_ * #,##0_ ;_ * \-#,##0_ ;_ * &quot;-&quot;??_ ;_ @_ "/>
    <numFmt numFmtId="168" formatCode="_ [$₪-40D]\ * #,##0_ ;_ [$₪-40D]\ * \-#,##0_ ;_ [$₪-40D]\ * &quot;-&quot;??_ ;_ @_ "/>
    <numFmt numFmtId="169" formatCode="_ * #,##0.0_ ;_ * \-#,##0.0_ ;_ * &quot;-&quot;??_ ;_ @_ "/>
  </numFmts>
  <fonts count="24" x14ac:knownFonts="1">
    <font>
      <sz val="11"/>
      <color theme="1"/>
      <name val="Arial"/>
      <family val="2"/>
      <charset val="177"/>
      <scheme val="minor"/>
    </font>
    <font>
      <sz val="10"/>
      <name val="David"/>
      <family val="2"/>
      <charset val="177"/>
    </font>
    <font>
      <sz val="11"/>
      <color theme="1"/>
      <name val="Arial"/>
      <family val="2"/>
      <charset val="177"/>
      <scheme val="minor"/>
    </font>
    <font>
      <b/>
      <u/>
      <sz val="14"/>
      <name val="Assistant"/>
    </font>
    <font>
      <sz val="10"/>
      <name val="Assistant"/>
    </font>
    <font>
      <b/>
      <sz val="10"/>
      <name val="Assistant"/>
    </font>
    <font>
      <sz val="12"/>
      <name val="Assistant"/>
    </font>
    <font>
      <b/>
      <sz val="14"/>
      <name val="Assistant"/>
    </font>
    <font>
      <b/>
      <u/>
      <sz val="10"/>
      <name val="Assistant"/>
    </font>
    <font>
      <b/>
      <sz val="10"/>
      <color indexed="8"/>
      <name val="Assistant"/>
    </font>
    <font>
      <sz val="10"/>
      <color indexed="8"/>
      <name val="Assistant"/>
    </font>
    <font>
      <b/>
      <sz val="12"/>
      <name val="Assistant"/>
    </font>
    <font>
      <u/>
      <sz val="10"/>
      <name val="Assistant"/>
    </font>
    <font>
      <sz val="10"/>
      <color rgb="FFFF0000"/>
      <name val="Assistant"/>
    </font>
    <font>
      <b/>
      <u/>
      <sz val="10"/>
      <color rgb="FF000000"/>
      <name val="Assistant"/>
    </font>
    <font>
      <sz val="16"/>
      <name val="Assistant"/>
    </font>
    <font>
      <b/>
      <sz val="16"/>
      <name val="Assistant"/>
    </font>
    <font>
      <sz val="10"/>
      <name val="Arial"/>
      <family val="2"/>
    </font>
    <font>
      <b/>
      <u/>
      <sz val="26"/>
      <color theme="1"/>
      <name val="David"/>
      <family val="2"/>
    </font>
    <font>
      <b/>
      <u/>
      <sz val="22"/>
      <color theme="1"/>
      <name val="David"/>
      <family val="2"/>
    </font>
    <font>
      <b/>
      <sz val="9"/>
      <name val="Assistant"/>
    </font>
    <font>
      <sz val="10"/>
      <name val="Assistant"/>
      <charset val="177"/>
    </font>
    <font>
      <b/>
      <sz val="14"/>
      <name val="Assistant"/>
      <charset val="177"/>
    </font>
    <font>
      <b/>
      <sz val="10"/>
      <name val="Assistant"/>
      <charset val="177"/>
    </font>
  </fonts>
  <fills count="12">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1" fillId="0" borderId="0" applyNumberFormat="0">
      <alignment horizontal="right"/>
    </xf>
    <xf numFmtId="9"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cellStyleXfs>
  <cellXfs count="140">
    <xf numFmtId="0" fontId="0" fillId="0" borderId="0" xfId="0"/>
    <xf numFmtId="0" fontId="4" fillId="0" borderId="0" xfId="0" applyFont="1" applyAlignment="1">
      <alignment vertical="center"/>
    </xf>
    <xf numFmtId="0" fontId="5" fillId="7" borderId="1" xfId="0"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0" fontId="6" fillId="0" borderId="0" xfId="0" applyFont="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right" vertical="center" wrapText="1"/>
    </xf>
    <xf numFmtId="0" fontId="4" fillId="0" borderId="1" xfId="0" applyFont="1" applyBorder="1" applyAlignment="1">
      <alignment horizontal="right" vertical="center" wrapText="1"/>
    </xf>
    <xf numFmtId="39" fontId="4" fillId="0" borderId="1" xfId="0" applyNumberFormat="1" applyFont="1" applyBorder="1" applyAlignment="1">
      <alignment horizontal="right" vertical="center" wrapText="1" readingOrder="2"/>
    </xf>
    <xf numFmtId="0" fontId="11" fillId="3" borderId="1" xfId="0" applyFont="1" applyFill="1" applyBorder="1" applyAlignment="1">
      <alignment horizontal="right" vertical="center" wrapText="1"/>
    </xf>
    <xf numFmtId="2" fontId="4" fillId="5" borderId="1" xfId="0" applyNumberFormat="1" applyFont="1" applyFill="1" applyBorder="1" applyAlignment="1">
      <alignment horizontal="center" vertical="center" wrapText="1"/>
    </xf>
    <xf numFmtId="0" fontId="7" fillId="5" borderId="1" xfId="0" applyFont="1" applyFill="1" applyBorder="1" applyAlignment="1">
      <alignment horizontal="right"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right" vertical="center" wrapText="1" readingOrder="2"/>
    </xf>
    <xf numFmtId="2" fontId="4"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4" borderId="0" xfId="0" applyFont="1" applyFill="1" applyAlignment="1">
      <alignment vertical="center"/>
    </xf>
    <xf numFmtId="166" fontId="4" fillId="2" borderId="1" xfId="1" applyNumberFormat="1" applyFont="1" applyFill="1" applyBorder="1" applyAlignment="1">
      <alignment horizontal="right" vertical="center" wrapText="1" readingOrder="2"/>
    </xf>
    <xf numFmtId="165" fontId="6" fillId="0" borderId="1" xfId="0" applyNumberFormat="1" applyFont="1" applyBorder="1" applyAlignment="1">
      <alignment vertical="center" wrapText="1"/>
    </xf>
    <xf numFmtId="0" fontId="4" fillId="0" borderId="1" xfId="0" applyFont="1" applyBorder="1" applyAlignment="1">
      <alignment horizontal="right" vertical="center" wrapText="1" readingOrder="2"/>
    </xf>
    <xf numFmtId="40" fontId="10" fillId="0" borderId="1" xfId="1" applyNumberFormat="1" applyFont="1" applyBorder="1" applyAlignment="1">
      <alignment horizontal="right" vertical="center" wrapText="1"/>
    </xf>
    <xf numFmtId="2" fontId="4" fillId="0" borderId="0" xfId="0" applyNumberFormat="1" applyFont="1" applyAlignment="1">
      <alignment horizontal="center" vertical="center" wrapText="1"/>
    </xf>
    <xf numFmtId="0" fontId="4" fillId="2" borderId="0" xfId="0" applyFont="1" applyFill="1" applyAlignment="1">
      <alignment horizontal="right" vertical="center" wrapText="1"/>
    </xf>
    <xf numFmtId="0" fontId="4" fillId="0" borderId="0" xfId="0" applyFont="1" applyAlignment="1">
      <alignment horizontal="center" vertical="center" wrapText="1"/>
    </xf>
    <xf numFmtId="1" fontId="6" fillId="0" borderId="0" xfId="0" applyNumberFormat="1" applyFont="1" applyAlignment="1">
      <alignment horizontal="center" vertical="center" wrapText="1"/>
    </xf>
    <xf numFmtId="9" fontId="6" fillId="0" borderId="0" xfId="2" applyFont="1" applyAlignment="1">
      <alignment vertical="center" wrapText="1"/>
    </xf>
    <xf numFmtId="1" fontId="6" fillId="0" borderId="0" xfId="0" applyNumberFormat="1" applyFont="1" applyAlignment="1">
      <alignment vertical="center" wrapText="1"/>
    </xf>
    <xf numFmtId="165" fontId="6" fillId="0" borderId="0" xfId="0" applyNumberFormat="1" applyFont="1" applyAlignment="1">
      <alignment vertical="center" wrapText="1"/>
    </xf>
    <xf numFmtId="1" fontId="6" fillId="7" borderId="1" xfId="0" applyNumberFormat="1" applyFont="1" applyFill="1" applyBorder="1" applyAlignment="1">
      <alignment horizontal="center" vertical="center" wrapText="1"/>
    </xf>
    <xf numFmtId="1" fontId="6" fillId="7" borderId="1" xfId="0" applyNumberFormat="1" applyFont="1" applyFill="1" applyBorder="1" applyAlignment="1">
      <alignment vertical="center" wrapText="1"/>
    </xf>
    <xf numFmtId="165" fontId="6" fillId="0" borderId="1" xfId="0" applyNumberFormat="1" applyFont="1" applyBorder="1" applyAlignment="1">
      <alignment horizontal="center" vertical="center" wrapText="1"/>
    </xf>
    <xf numFmtId="165" fontId="11" fillId="3" borderId="1"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vertical="center" wrapText="1"/>
    </xf>
    <xf numFmtId="2" fontId="15" fillId="6" borderId="1" xfId="0" applyNumberFormat="1" applyFont="1" applyFill="1" applyBorder="1" applyAlignment="1">
      <alignment horizontal="center" vertical="center" wrapText="1"/>
    </xf>
    <xf numFmtId="0" fontId="16" fillId="6" borderId="1" xfId="0" applyFont="1" applyFill="1" applyBorder="1" applyAlignment="1">
      <alignment horizontal="right" vertical="center" wrapText="1"/>
    </xf>
    <xf numFmtId="0" fontId="15" fillId="6" borderId="1" xfId="0" applyFont="1" applyFill="1" applyBorder="1" applyAlignment="1">
      <alignment horizontal="center" vertical="center" wrapText="1"/>
    </xf>
    <xf numFmtId="165" fontId="15" fillId="6" borderId="1" xfId="0" applyNumberFormat="1" applyFont="1" applyFill="1" applyBorder="1" applyAlignment="1">
      <alignment horizontal="center" vertical="center" wrapText="1"/>
    </xf>
    <xf numFmtId="164" fontId="4" fillId="0" borderId="0" xfId="4" applyFont="1" applyAlignment="1">
      <alignment vertical="center"/>
    </xf>
    <xf numFmtId="1" fontId="5" fillId="8"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65" fontId="5" fillId="9" borderId="1" xfId="0" applyNumberFormat="1" applyFont="1" applyFill="1" applyBorder="1" applyAlignment="1">
      <alignment horizontal="center" vertical="center" wrapText="1"/>
    </xf>
    <xf numFmtId="0" fontId="0" fillId="0" borderId="1" xfId="0" applyBorder="1" applyAlignment="1">
      <alignment wrapText="1"/>
    </xf>
    <xf numFmtId="0" fontId="4" fillId="0" borderId="6" xfId="0" applyFont="1" applyBorder="1" applyAlignment="1">
      <alignment horizontal="right" vertical="center" wrapText="1"/>
    </xf>
    <xf numFmtId="9" fontId="0" fillId="0" borderId="1" xfId="2" applyFont="1" applyBorder="1" applyAlignment="1">
      <alignment wrapText="1"/>
    </xf>
    <xf numFmtId="9" fontId="0" fillId="0" borderId="0" xfId="2" applyFont="1"/>
    <xf numFmtId="9" fontId="0" fillId="0" borderId="1" xfId="2" applyFont="1" applyBorder="1" applyAlignment="1">
      <alignment horizontal="right" wrapText="1"/>
    </xf>
    <xf numFmtId="0" fontId="3" fillId="2" borderId="0" xfId="0" applyFont="1" applyFill="1" applyAlignment="1">
      <alignment horizontal="center" vertical="center" wrapText="1"/>
    </xf>
    <xf numFmtId="0" fontId="18" fillId="0" borderId="0" xfId="0" applyFont="1" applyAlignment="1">
      <alignment horizontal="center" vertical="center" readingOrder="2"/>
    </xf>
    <xf numFmtId="0" fontId="19" fillId="0" borderId="0" xfId="0" applyFont="1" applyAlignment="1">
      <alignment horizontal="center" vertical="center" readingOrder="2"/>
    </xf>
    <xf numFmtId="164" fontId="16" fillId="0" borderId="0" xfId="4" applyFont="1" applyAlignment="1">
      <alignment vertical="center"/>
    </xf>
    <xf numFmtId="167" fontId="11" fillId="3" borderId="1" xfId="5" applyNumberFormat="1" applyFont="1" applyFill="1" applyBorder="1" applyAlignment="1">
      <alignment vertical="center" wrapText="1"/>
    </xf>
    <xf numFmtId="167" fontId="16" fillId="6" borderId="1" xfId="5" applyNumberFormat="1" applyFont="1" applyFill="1" applyBorder="1" applyAlignment="1">
      <alignment vertical="center" wrapText="1"/>
    </xf>
    <xf numFmtId="165" fontId="6" fillId="7" borderId="1" xfId="0" applyNumberFormat="1" applyFont="1" applyFill="1" applyBorder="1" applyAlignment="1" applyProtection="1">
      <alignment vertical="center" wrapText="1"/>
      <protection locked="0"/>
    </xf>
    <xf numFmtId="0" fontId="4" fillId="3" borderId="1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43" fontId="11" fillId="3" borderId="1" xfId="0" applyNumberFormat="1" applyFont="1" applyFill="1" applyBorder="1" applyAlignment="1">
      <alignment horizontal="right" vertical="center" wrapText="1"/>
    </xf>
    <xf numFmtId="167" fontId="0" fillId="0" borderId="1" xfId="0" applyNumberFormat="1" applyBorder="1" applyAlignment="1">
      <alignment wrapText="1"/>
    </xf>
    <xf numFmtId="168" fontId="11" fillId="3" borderId="1" xfId="0" applyNumberFormat="1" applyFont="1" applyFill="1" applyBorder="1" applyAlignment="1">
      <alignment vertical="center" wrapText="1"/>
    </xf>
    <xf numFmtId="169" fontId="6" fillId="0" borderId="1" xfId="5" applyNumberFormat="1" applyFont="1" applyBorder="1" applyAlignment="1">
      <alignment vertical="center" wrapText="1"/>
    </xf>
    <xf numFmtId="169" fontId="4" fillId="0" borderId="0" xfId="5" applyNumberFormat="1" applyFont="1" applyAlignment="1">
      <alignment vertical="center"/>
    </xf>
    <xf numFmtId="169" fontId="5" fillId="8" borderId="1" xfId="5" applyNumberFormat="1" applyFont="1" applyFill="1" applyBorder="1" applyAlignment="1">
      <alignment horizontal="center" vertical="center" wrapText="1"/>
    </xf>
    <xf numFmtId="169" fontId="5" fillId="9" borderId="1" xfId="5" applyNumberFormat="1" applyFont="1" applyFill="1" applyBorder="1" applyAlignment="1">
      <alignment horizontal="center" vertical="center" wrapText="1"/>
    </xf>
    <xf numFmtId="169" fontId="6" fillId="7" borderId="1" xfId="5" applyNumberFormat="1" applyFont="1" applyFill="1" applyBorder="1" applyAlignment="1">
      <alignment vertical="center" wrapText="1"/>
    </xf>
    <xf numFmtId="169" fontId="11" fillId="3" borderId="1" xfId="5" applyNumberFormat="1" applyFont="1" applyFill="1" applyBorder="1" applyAlignment="1">
      <alignment vertical="center" wrapText="1"/>
    </xf>
    <xf numFmtId="169" fontId="6" fillId="5" borderId="1" xfId="5" applyNumberFormat="1" applyFont="1" applyFill="1" applyBorder="1" applyAlignment="1">
      <alignment vertical="center" wrapText="1"/>
    </xf>
    <xf numFmtId="169" fontId="16" fillId="6" borderId="1" xfId="5" applyNumberFormat="1" applyFont="1" applyFill="1" applyBorder="1" applyAlignment="1">
      <alignment vertical="center" wrapText="1"/>
    </xf>
    <xf numFmtId="169" fontId="6" fillId="0" borderId="0" xfId="5" applyNumberFormat="1" applyFont="1" applyAlignment="1">
      <alignment vertical="center" wrapText="1"/>
    </xf>
    <xf numFmtId="169" fontId="3" fillId="2" borderId="0" xfId="5" applyNumberFormat="1" applyFont="1" applyFill="1" applyAlignment="1">
      <alignment horizontal="center" vertical="center" wrapText="1"/>
    </xf>
    <xf numFmtId="169" fontId="6" fillId="0" borderId="5" xfId="5" applyNumberFormat="1" applyFont="1" applyBorder="1" applyAlignment="1">
      <alignment horizontal="center" vertical="center" wrapText="1"/>
    </xf>
    <xf numFmtId="169" fontId="4" fillId="3" borderId="11" xfId="5" applyNumberFormat="1" applyFont="1" applyFill="1" applyBorder="1" applyAlignment="1">
      <alignment horizontal="center" vertical="center" wrapText="1"/>
    </xf>
    <xf numFmtId="169" fontId="6" fillId="2" borderId="1" xfId="5" applyNumberFormat="1" applyFont="1" applyFill="1" applyBorder="1" applyAlignment="1">
      <alignment vertical="center" wrapText="1"/>
    </xf>
    <xf numFmtId="169" fontId="6" fillId="0" borderId="7" xfId="5" applyNumberFormat="1" applyFont="1" applyBorder="1" applyAlignment="1">
      <alignment horizontal="center" vertical="center" wrapText="1"/>
    </xf>
    <xf numFmtId="0" fontId="5" fillId="0" borderId="0" xfId="0" applyFont="1" applyAlignment="1">
      <alignment vertical="center"/>
    </xf>
    <xf numFmtId="169" fontId="18" fillId="0" borderId="0" xfId="0" applyNumberFormat="1" applyFont="1" applyAlignment="1">
      <alignment horizontal="center" vertical="center" readingOrder="2"/>
    </xf>
    <xf numFmtId="169" fontId="4" fillId="0" borderId="0" xfId="4" applyNumberFormat="1" applyFont="1" applyAlignment="1">
      <alignment vertical="center"/>
    </xf>
    <xf numFmtId="169" fontId="4" fillId="0" borderId="0" xfId="0" applyNumberFormat="1" applyFont="1" applyAlignment="1">
      <alignment vertical="center"/>
    </xf>
    <xf numFmtId="169" fontId="5" fillId="8" borderId="1" xfId="0" applyNumberFormat="1" applyFont="1" applyFill="1" applyBorder="1" applyAlignment="1">
      <alignment horizontal="center" vertical="center" wrapText="1"/>
    </xf>
    <xf numFmtId="169" fontId="5" fillId="9" borderId="1" xfId="0" applyNumberFormat="1" applyFont="1" applyFill="1" applyBorder="1" applyAlignment="1">
      <alignment horizontal="center" vertical="center" wrapText="1"/>
    </xf>
    <xf numFmtId="169" fontId="6" fillId="7" borderId="1" xfId="0" applyNumberFormat="1" applyFont="1" applyFill="1" applyBorder="1" applyAlignment="1">
      <alignment vertical="center" wrapText="1"/>
    </xf>
    <xf numFmtId="169" fontId="6" fillId="0" borderId="1" xfId="0" applyNumberFormat="1" applyFont="1" applyBorder="1" applyAlignment="1">
      <alignment vertical="center" wrapText="1"/>
    </xf>
    <xf numFmtId="169" fontId="6" fillId="0" borderId="0" xfId="0" applyNumberFormat="1" applyFont="1" applyAlignment="1">
      <alignment vertical="center" wrapText="1"/>
    </xf>
    <xf numFmtId="9" fontId="3" fillId="2" borderId="0" xfId="2" applyFont="1" applyFill="1" applyAlignment="1">
      <alignment horizontal="center" vertical="center" wrapText="1"/>
    </xf>
    <xf numFmtId="9" fontId="4" fillId="0" borderId="0" xfId="2" applyFont="1" applyAlignment="1">
      <alignment vertical="center"/>
    </xf>
    <xf numFmtId="9" fontId="6" fillId="7" borderId="1" xfId="2" applyFont="1" applyFill="1" applyBorder="1" applyAlignment="1" applyProtection="1">
      <alignment vertical="center" wrapText="1"/>
      <protection locked="0"/>
    </xf>
    <xf numFmtId="0" fontId="5"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0" fontId="22" fillId="7" borderId="1" xfId="0" applyFont="1" applyFill="1" applyBorder="1" applyAlignment="1">
      <alignment horizontal="right" vertical="center" wrapText="1"/>
    </xf>
    <xf numFmtId="0" fontId="21" fillId="0" borderId="1" xfId="0" applyFont="1" applyBorder="1" applyAlignment="1">
      <alignment horizontal="right" vertical="top" wrapText="1"/>
    </xf>
    <xf numFmtId="9" fontId="5" fillId="7" borderId="1" xfId="2" applyFont="1" applyFill="1" applyBorder="1" applyAlignment="1" applyProtection="1">
      <alignment horizontal="center" vertical="center" wrapText="1"/>
      <protection locked="0"/>
    </xf>
    <xf numFmtId="9" fontId="5" fillId="9" borderId="1" xfId="2" applyFont="1" applyFill="1" applyBorder="1" applyAlignment="1" applyProtection="1">
      <alignment horizontal="center" vertical="center" wrapText="1"/>
      <protection locked="0"/>
    </xf>
    <xf numFmtId="9" fontId="4" fillId="3" borderId="11" xfId="2" applyFont="1" applyFill="1" applyBorder="1" applyAlignment="1" applyProtection="1">
      <alignment horizontal="center" vertical="center" wrapText="1"/>
      <protection locked="0"/>
    </xf>
    <xf numFmtId="9" fontId="6" fillId="5" borderId="1" xfId="2" applyFont="1" applyFill="1" applyBorder="1" applyAlignment="1" applyProtection="1">
      <alignment vertical="center" wrapText="1"/>
      <protection locked="0"/>
    </xf>
    <xf numFmtId="9" fontId="11" fillId="3" borderId="1" xfId="2" applyFont="1" applyFill="1" applyBorder="1" applyAlignment="1" applyProtection="1">
      <alignment vertical="center" wrapText="1"/>
      <protection locked="0"/>
    </xf>
    <xf numFmtId="9" fontId="16" fillId="6" borderId="1" xfId="2" applyFont="1" applyFill="1" applyBorder="1" applyAlignment="1" applyProtection="1">
      <alignment vertical="center" wrapText="1"/>
      <protection locked="0"/>
    </xf>
    <xf numFmtId="9" fontId="6" fillId="0" borderId="1" xfId="2" applyFont="1" applyBorder="1" applyAlignment="1" applyProtection="1">
      <alignment vertical="center" wrapText="1"/>
      <protection locked="0"/>
    </xf>
    <xf numFmtId="165" fontId="6" fillId="11" borderId="1" xfId="0" applyNumberFormat="1" applyFont="1" applyFill="1" applyBorder="1" applyAlignment="1" applyProtection="1">
      <alignment vertical="center" wrapText="1"/>
      <protection locked="0"/>
    </xf>
    <xf numFmtId="0" fontId="4" fillId="3" borderId="11" xfId="0" applyFont="1" applyFill="1" applyBorder="1" applyAlignment="1" applyProtection="1">
      <alignment horizontal="center" vertical="center" wrapText="1"/>
      <protection locked="0"/>
    </xf>
    <xf numFmtId="165" fontId="11" fillId="10" borderId="12" xfId="0" applyNumberFormat="1" applyFont="1" applyFill="1" applyBorder="1" applyAlignment="1">
      <alignment horizontal="center" vertical="center" wrapText="1"/>
    </xf>
    <xf numFmtId="165" fontId="11" fillId="10" borderId="13" xfId="0" applyNumberFormat="1" applyFont="1" applyFill="1" applyBorder="1" applyAlignment="1">
      <alignment horizontal="center" vertical="center" wrapText="1"/>
    </xf>
    <xf numFmtId="165" fontId="11" fillId="10" borderId="14" xfId="0" applyNumberFormat="1" applyFont="1" applyFill="1" applyBorder="1" applyAlignment="1">
      <alignment horizontal="center" vertical="center" wrapText="1"/>
    </xf>
    <xf numFmtId="165" fontId="6" fillId="10" borderId="12" xfId="0" applyNumberFormat="1" applyFont="1" applyFill="1" applyBorder="1" applyAlignment="1">
      <alignment horizontal="center" vertical="center" wrapText="1"/>
    </xf>
    <xf numFmtId="165" fontId="6" fillId="10" borderId="13" xfId="0" applyNumberFormat="1" applyFont="1" applyFill="1" applyBorder="1" applyAlignment="1">
      <alignment horizontal="center" vertical="center" wrapText="1"/>
    </xf>
    <xf numFmtId="165" fontId="6" fillId="10" borderId="14" xfId="0" applyNumberFormat="1" applyFont="1" applyFill="1" applyBorder="1" applyAlignment="1">
      <alignment horizontal="center" vertical="center" wrapText="1"/>
    </xf>
    <xf numFmtId="9" fontId="6" fillId="10" borderId="2" xfId="2" applyFont="1" applyFill="1" applyBorder="1" applyAlignment="1" applyProtection="1">
      <alignment horizontal="center" vertical="center" wrapText="1"/>
      <protection locked="0"/>
    </xf>
    <xf numFmtId="9" fontId="6" fillId="10" borderId="3" xfId="2" applyFont="1" applyFill="1" applyBorder="1" applyAlignment="1" applyProtection="1">
      <alignment horizontal="center" vertical="center" wrapText="1"/>
      <protection locked="0"/>
    </xf>
    <xf numFmtId="9" fontId="6" fillId="10" borderId="4" xfId="2" applyFont="1" applyFill="1" applyBorder="1" applyAlignment="1" applyProtection="1">
      <alignment horizontal="center" vertical="center" wrapText="1"/>
      <protection locked="0"/>
    </xf>
    <xf numFmtId="9" fontId="11" fillId="10" borderId="2" xfId="2" applyFont="1" applyFill="1" applyBorder="1" applyAlignment="1" applyProtection="1">
      <alignment horizontal="center" vertical="center" wrapText="1"/>
      <protection locked="0"/>
    </xf>
    <xf numFmtId="9" fontId="11" fillId="10" borderId="3" xfId="2" applyFont="1" applyFill="1" applyBorder="1" applyAlignment="1" applyProtection="1">
      <alignment horizontal="center" vertical="center" wrapText="1"/>
      <protection locked="0"/>
    </xf>
    <xf numFmtId="9" fontId="11" fillId="10" borderId="4" xfId="2" applyFont="1" applyFill="1" applyBorder="1" applyAlignment="1" applyProtection="1">
      <alignment horizontal="center" vertical="center" wrapText="1"/>
      <protection locked="0"/>
    </xf>
    <xf numFmtId="1" fontId="5" fillId="8" borderId="1" xfId="0" applyNumberFormat="1" applyFont="1" applyFill="1" applyBorder="1" applyAlignment="1" applyProtection="1">
      <alignment horizontal="center" vertical="center" wrapText="1"/>
    </xf>
    <xf numFmtId="1" fontId="5" fillId="9" borderId="1" xfId="0" applyNumberFormat="1" applyFont="1" applyFill="1" applyBorder="1" applyAlignment="1" applyProtection="1">
      <alignment horizontal="center" vertical="center" wrapText="1"/>
    </xf>
    <xf numFmtId="1" fontId="6" fillId="7" borderId="1" xfId="0" applyNumberFormat="1" applyFont="1" applyFill="1" applyBorder="1" applyAlignment="1" applyProtection="1">
      <alignment horizontal="center" vertical="center" wrapText="1"/>
    </xf>
    <xf numFmtId="9" fontId="6" fillId="0" borderId="8" xfId="2" applyFont="1" applyBorder="1" applyAlignment="1" applyProtection="1">
      <alignment horizontal="center" vertical="center" wrapText="1"/>
    </xf>
    <xf numFmtId="9" fontId="6" fillId="0" borderId="9" xfId="2" applyFont="1" applyBorder="1" applyAlignment="1" applyProtection="1">
      <alignment horizontal="center" vertical="center" wrapText="1"/>
    </xf>
    <xf numFmtId="9" fontId="6" fillId="0" borderId="10" xfId="2" applyFont="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9" fontId="6" fillId="5" borderId="1" xfId="2" applyFont="1" applyFill="1" applyBorder="1" applyAlignment="1" applyProtection="1">
      <alignment horizontal="center" vertical="center" wrapText="1"/>
    </xf>
    <xf numFmtId="9" fontId="6" fillId="10" borderId="2" xfId="2" applyFont="1" applyFill="1" applyBorder="1" applyAlignment="1" applyProtection="1">
      <alignment horizontal="center" vertical="center" wrapText="1"/>
    </xf>
    <xf numFmtId="9" fontId="6" fillId="10" borderId="3" xfId="2" applyFont="1" applyFill="1" applyBorder="1" applyAlignment="1" applyProtection="1">
      <alignment horizontal="center" vertical="center" wrapText="1"/>
    </xf>
    <xf numFmtId="9" fontId="6" fillId="10" borderId="4" xfId="2" applyFont="1" applyFill="1" applyBorder="1" applyAlignment="1" applyProtection="1">
      <alignment horizontal="center" vertical="center" wrapText="1"/>
    </xf>
    <xf numFmtId="9" fontId="4" fillId="5" borderId="1" xfId="2" applyFont="1" applyFill="1" applyBorder="1" applyAlignment="1" applyProtection="1">
      <alignment horizontal="center" vertical="center" wrapText="1"/>
    </xf>
    <xf numFmtId="9" fontId="6" fillId="10" borderId="15" xfId="2" applyFont="1" applyFill="1" applyBorder="1" applyAlignment="1" applyProtection="1">
      <alignment horizontal="center" vertical="center" wrapText="1"/>
    </xf>
    <xf numFmtId="9" fontId="6" fillId="10" borderId="16" xfId="2" applyFont="1" applyFill="1" applyBorder="1" applyAlignment="1" applyProtection="1">
      <alignment horizontal="center" vertical="center" wrapText="1"/>
    </xf>
    <xf numFmtId="9" fontId="6" fillId="10" borderId="17" xfId="2" applyFont="1" applyFill="1" applyBorder="1" applyAlignment="1" applyProtection="1">
      <alignment horizontal="center" vertical="center" wrapText="1"/>
    </xf>
    <xf numFmtId="9" fontId="11" fillId="10" borderId="15" xfId="2" applyFont="1" applyFill="1" applyBorder="1" applyAlignment="1" applyProtection="1">
      <alignment horizontal="center" vertical="center" wrapText="1"/>
    </xf>
    <xf numFmtId="9" fontId="11" fillId="10" borderId="16" xfId="2" applyFont="1" applyFill="1" applyBorder="1" applyAlignment="1" applyProtection="1">
      <alignment horizontal="center" vertical="center" wrapText="1"/>
    </xf>
    <xf numFmtId="9" fontId="11" fillId="10" borderId="17" xfId="2" applyFont="1" applyFill="1" applyBorder="1" applyAlignment="1" applyProtection="1">
      <alignment horizontal="center" vertical="center" wrapText="1"/>
    </xf>
    <xf numFmtId="9" fontId="11" fillId="10" borderId="2" xfId="2" applyFont="1" applyFill="1" applyBorder="1" applyAlignment="1" applyProtection="1">
      <alignment horizontal="center" vertical="center" wrapText="1"/>
    </xf>
    <xf numFmtId="9" fontId="11" fillId="10" borderId="3" xfId="2" applyFont="1" applyFill="1" applyBorder="1" applyAlignment="1" applyProtection="1">
      <alignment horizontal="center" vertical="center" wrapText="1"/>
    </xf>
    <xf numFmtId="9" fontId="11" fillId="10" borderId="4" xfId="2" applyFont="1" applyFill="1" applyBorder="1" applyAlignment="1" applyProtection="1">
      <alignment horizontal="center" vertical="center" wrapText="1"/>
    </xf>
    <xf numFmtId="9" fontId="15" fillId="6" borderId="1" xfId="2" applyFont="1" applyFill="1" applyBorder="1" applyAlignment="1" applyProtection="1">
      <alignment horizontal="center" vertical="center" wrapText="1"/>
    </xf>
    <xf numFmtId="1" fontId="6" fillId="0" borderId="1" xfId="0" applyNumberFormat="1" applyFont="1" applyBorder="1" applyAlignment="1" applyProtection="1">
      <alignment horizontal="center" vertical="center" wrapText="1"/>
    </xf>
  </cellXfs>
  <cellStyles count="6">
    <cellStyle name="Comma" xfId="5" builtinId="3"/>
    <cellStyle name="Currency" xfId="4" builtinId="4"/>
    <cellStyle name="MS_Hebrew" xfId="1" xr:uid="{9A41ABFB-CA11-433C-A744-F724F2E1F7CC}"/>
    <cellStyle name="Normal" xfId="0" builtinId="0"/>
    <cellStyle name="Normal 2" xfId="3" xr:uid="{53CD6A03-3B54-4382-807F-A9FF0496904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8FFD-5D93-40ED-8704-96A3371A5A8B}">
  <sheetPr>
    <pageSetUpPr fitToPage="1"/>
  </sheetPr>
  <dimension ref="A1:AI351"/>
  <sheetViews>
    <sheetView rightToLeft="1" tabSelected="1" topLeftCell="A13" zoomScaleNormal="100" workbookViewId="0">
      <selection activeCell="D18" sqref="D18:D68"/>
    </sheetView>
  </sheetViews>
  <sheetFormatPr defaultRowHeight="16.5" x14ac:dyDescent="0.2"/>
  <cols>
    <col min="1" max="1" width="5.75" style="22" customWidth="1"/>
    <col min="2" max="2" width="47.25" style="23" customWidth="1"/>
    <col min="3" max="3" width="7.125" style="24" customWidth="1"/>
    <col min="4" max="4" width="7.375" style="25" customWidth="1"/>
    <col min="5" max="5" width="13" style="73" customWidth="1"/>
    <col min="6" max="6" width="17.375" style="26" customWidth="1"/>
    <col min="7" max="7" width="14.75" style="73" customWidth="1"/>
    <col min="8" max="8" width="14.75" style="27" customWidth="1"/>
    <col min="9" max="9" width="14.75" style="87" customWidth="1"/>
    <col min="10" max="10" width="17.375" style="28" customWidth="1"/>
    <col min="11" max="12" width="22.25" style="25" customWidth="1"/>
    <col min="13" max="240" width="9.125" style="1"/>
    <col min="241" max="241" width="6.25" style="1" customWidth="1"/>
    <col min="242" max="242" width="44.25" style="1" customWidth="1"/>
    <col min="243" max="243" width="5.875" style="1" customWidth="1"/>
    <col min="244" max="244" width="6.75" style="1" customWidth="1"/>
    <col min="245" max="245" width="8.75" style="1" customWidth="1"/>
    <col min="246" max="246" width="6.25" style="1" customWidth="1"/>
    <col min="247" max="247" width="8.75" style="1" customWidth="1"/>
    <col min="248" max="248" width="7.875" style="1" customWidth="1"/>
    <col min="249" max="249" width="20.875" style="1" customWidth="1"/>
    <col min="250" max="496" width="9.125" style="1"/>
    <col min="497" max="497" width="6.25" style="1" customWidth="1"/>
    <col min="498" max="498" width="44.25" style="1" customWidth="1"/>
    <col min="499" max="499" width="5.875" style="1" customWidth="1"/>
    <col min="500" max="500" width="6.75" style="1" customWidth="1"/>
    <col min="501" max="501" width="8.75" style="1" customWidth="1"/>
    <col min="502" max="502" width="6.25" style="1" customWidth="1"/>
    <col min="503" max="503" width="8.75" style="1" customWidth="1"/>
    <col min="504" max="504" width="7.875" style="1" customWidth="1"/>
    <col min="505" max="505" width="20.875" style="1" customWidth="1"/>
    <col min="506" max="752" width="9.125" style="1"/>
    <col min="753" max="753" width="6.25" style="1" customWidth="1"/>
    <col min="754" max="754" width="44.25" style="1" customWidth="1"/>
    <col min="755" max="755" width="5.875" style="1" customWidth="1"/>
    <col min="756" max="756" width="6.75" style="1" customWidth="1"/>
    <col min="757" max="757" width="8.75" style="1" customWidth="1"/>
    <col min="758" max="758" width="6.25" style="1" customWidth="1"/>
    <col min="759" max="759" width="8.75" style="1" customWidth="1"/>
    <col min="760" max="760" width="7.875" style="1" customWidth="1"/>
    <col min="761" max="761" width="20.875" style="1" customWidth="1"/>
    <col min="762" max="1008" width="9.125" style="1"/>
    <col min="1009" max="1009" width="6.25" style="1" customWidth="1"/>
    <col min="1010" max="1010" width="44.25" style="1" customWidth="1"/>
    <col min="1011" max="1011" width="5.875" style="1" customWidth="1"/>
    <col min="1012" max="1012" width="6.75" style="1" customWidth="1"/>
    <col min="1013" max="1013" width="8.75" style="1" customWidth="1"/>
    <col min="1014" max="1014" width="6.25" style="1" customWidth="1"/>
    <col min="1015" max="1015" width="8.75" style="1" customWidth="1"/>
    <col min="1016" max="1016" width="7.875" style="1" customWidth="1"/>
    <col min="1017" max="1017" width="20.875" style="1" customWidth="1"/>
    <col min="1018" max="1264" width="9.125" style="1"/>
    <col min="1265" max="1265" width="6.25" style="1" customWidth="1"/>
    <col min="1266" max="1266" width="44.25" style="1" customWidth="1"/>
    <col min="1267" max="1267" width="5.875" style="1" customWidth="1"/>
    <col min="1268" max="1268" width="6.75" style="1" customWidth="1"/>
    <col min="1269" max="1269" width="8.75" style="1" customWidth="1"/>
    <col min="1270" max="1270" width="6.25" style="1" customWidth="1"/>
    <col min="1271" max="1271" width="8.75" style="1" customWidth="1"/>
    <col min="1272" max="1272" width="7.875" style="1" customWidth="1"/>
    <col min="1273" max="1273" width="20.875" style="1" customWidth="1"/>
    <col min="1274" max="1520" width="9.125" style="1"/>
    <col min="1521" max="1521" width="6.25" style="1" customWidth="1"/>
    <col min="1522" max="1522" width="44.25" style="1" customWidth="1"/>
    <col min="1523" max="1523" width="5.875" style="1" customWidth="1"/>
    <col min="1524" max="1524" width="6.75" style="1" customWidth="1"/>
    <col min="1525" max="1525" width="8.75" style="1" customWidth="1"/>
    <col min="1526" max="1526" width="6.25" style="1" customWidth="1"/>
    <col min="1527" max="1527" width="8.75" style="1" customWidth="1"/>
    <col min="1528" max="1528" width="7.875" style="1" customWidth="1"/>
    <col min="1529" max="1529" width="20.875" style="1" customWidth="1"/>
    <col min="1530" max="1776" width="9.125" style="1"/>
    <col min="1777" max="1777" width="6.25" style="1" customWidth="1"/>
    <col min="1778" max="1778" width="44.25" style="1" customWidth="1"/>
    <col min="1779" max="1779" width="5.875" style="1" customWidth="1"/>
    <col min="1780" max="1780" width="6.75" style="1" customWidth="1"/>
    <col min="1781" max="1781" width="8.75" style="1" customWidth="1"/>
    <col min="1782" max="1782" width="6.25" style="1" customWidth="1"/>
    <col min="1783" max="1783" width="8.75" style="1" customWidth="1"/>
    <col min="1784" max="1784" width="7.875" style="1" customWidth="1"/>
    <col min="1785" max="1785" width="20.875" style="1" customWidth="1"/>
    <col min="1786" max="2032" width="9.125" style="1"/>
    <col min="2033" max="2033" width="6.25" style="1" customWidth="1"/>
    <col min="2034" max="2034" width="44.25" style="1" customWidth="1"/>
    <col min="2035" max="2035" width="5.875" style="1" customWidth="1"/>
    <col min="2036" max="2036" width="6.75" style="1" customWidth="1"/>
    <col min="2037" max="2037" width="8.75" style="1" customWidth="1"/>
    <col min="2038" max="2038" width="6.25" style="1" customWidth="1"/>
    <col min="2039" max="2039" width="8.75" style="1" customWidth="1"/>
    <col min="2040" max="2040" width="7.875" style="1" customWidth="1"/>
    <col min="2041" max="2041" width="20.875" style="1" customWidth="1"/>
    <col min="2042" max="2288" width="9.125" style="1"/>
    <col min="2289" max="2289" width="6.25" style="1" customWidth="1"/>
    <col min="2290" max="2290" width="44.25" style="1" customWidth="1"/>
    <col min="2291" max="2291" width="5.875" style="1" customWidth="1"/>
    <col min="2292" max="2292" width="6.75" style="1" customWidth="1"/>
    <col min="2293" max="2293" width="8.75" style="1" customWidth="1"/>
    <col min="2294" max="2294" width="6.25" style="1" customWidth="1"/>
    <col min="2295" max="2295" width="8.75" style="1" customWidth="1"/>
    <col min="2296" max="2296" width="7.875" style="1" customWidth="1"/>
    <col min="2297" max="2297" width="20.875" style="1" customWidth="1"/>
    <col min="2298" max="2544" width="9.125" style="1"/>
    <col min="2545" max="2545" width="6.25" style="1" customWidth="1"/>
    <col min="2546" max="2546" width="44.25" style="1" customWidth="1"/>
    <col min="2547" max="2547" width="5.875" style="1" customWidth="1"/>
    <col min="2548" max="2548" width="6.75" style="1" customWidth="1"/>
    <col min="2549" max="2549" width="8.75" style="1" customWidth="1"/>
    <col min="2550" max="2550" width="6.25" style="1" customWidth="1"/>
    <col min="2551" max="2551" width="8.75" style="1" customWidth="1"/>
    <col min="2552" max="2552" width="7.875" style="1" customWidth="1"/>
    <col min="2553" max="2553" width="20.875" style="1" customWidth="1"/>
    <col min="2554" max="2800" width="9.125" style="1"/>
    <col min="2801" max="2801" width="6.25" style="1" customWidth="1"/>
    <col min="2802" max="2802" width="44.25" style="1" customWidth="1"/>
    <col min="2803" max="2803" width="5.875" style="1" customWidth="1"/>
    <col min="2804" max="2804" width="6.75" style="1" customWidth="1"/>
    <col min="2805" max="2805" width="8.75" style="1" customWidth="1"/>
    <col min="2806" max="2806" width="6.25" style="1" customWidth="1"/>
    <col min="2807" max="2807" width="8.75" style="1" customWidth="1"/>
    <col min="2808" max="2808" width="7.875" style="1" customWidth="1"/>
    <col min="2809" max="2809" width="20.875" style="1" customWidth="1"/>
    <col min="2810" max="3056" width="9.125" style="1"/>
    <col min="3057" max="3057" width="6.25" style="1" customWidth="1"/>
    <col min="3058" max="3058" width="44.25" style="1" customWidth="1"/>
    <col min="3059" max="3059" width="5.875" style="1" customWidth="1"/>
    <col min="3060" max="3060" width="6.75" style="1" customWidth="1"/>
    <col min="3061" max="3061" width="8.75" style="1" customWidth="1"/>
    <col min="3062" max="3062" width="6.25" style="1" customWidth="1"/>
    <col min="3063" max="3063" width="8.75" style="1" customWidth="1"/>
    <col min="3064" max="3064" width="7.875" style="1" customWidth="1"/>
    <col min="3065" max="3065" width="20.875" style="1" customWidth="1"/>
    <col min="3066" max="3312" width="9.125" style="1"/>
    <col min="3313" max="3313" width="6.25" style="1" customWidth="1"/>
    <col min="3314" max="3314" width="44.25" style="1" customWidth="1"/>
    <col min="3315" max="3315" width="5.875" style="1" customWidth="1"/>
    <col min="3316" max="3316" width="6.75" style="1" customWidth="1"/>
    <col min="3317" max="3317" width="8.75" style="1" customWidth="1"/>
    <col min="3318" max="3318" width="6.25" style="1" customWidth="1"/>
    <col min="3319" max="3319" width="8.75" style="1" customWidth="1"/>
    <col min="3320" max="3320" width="7.875" style="1" customWidth="1"/>
    <col min="3321" max="3321" width="20.875" style="1" customWidth="1"/>
    <col min="3322" max="3568" width="9.125" style="1"/>
    <col min="3569" max="3569" width="6.25" style="1" customWidth="1"/>
    <col min="3570" max="3570" width="44.25" style="1" customWidth="1"/>
    <col min="3571" max="3571" width="5.875" style="1" customWidth="1"/>
    <col min="3572" max="3572" width="6.75" style="1" customWidth="1"/>
    <col min="3573" max="3573" width="8.75" style="1" customWidth="1"/>
    <col min="3574" max="3574" width="6.25" style="1" customWidth="1"/>
    <col min="3575" max="3575" width="8.75" style="1" customWidth="1"/>
    <col min="3576" max="3576" width="7.875" style="1" customWidth="1"/>
    <col min="3577" max="3577" width="20.875" style="1" customWidth="1"/>
    <col min="3578" max="3824" width="9.125" style="1"/>
    <col min="3825" max="3825" width="6.25" style="1" customWidth="1"/>
    <col min="3826" max="3826" width="44.25" style="1" customWidth="1"/>
    <col min="3827" max="3827" width="5.875" style="1" customWidth="1"/>
    <col min="3828" max="3828" width="6.75" style="1" customWidth="1"/>
    <col min="3829" max="3829" width="8.75" style="1" customWidth="1"/>
    <col min="3830" max="3830" width="6.25" style="1" customWidth="1"/>
    <col min="3831" max="3831" width="8.75" style="1" customWidth="1"/>
    <col min="3832" max="3832" width="7.875" style="1" customWidth="1"/>
    <col min="3833" max="3833" width="20.875" style="1" customWidth="1"/>
    <col min="3834" max="4080" width="9.125" style="1"/>
    <col min="4081" max="4081" width="6.25" style="1" customWidth="1"/>
    <col min="4082" max="4082" width="44.25" style="1" customWidth="1"/>
    <col min="4083" max="4083" width="5.875" style="1" customWidth="1"/>
    <col min="4084" max="4084" width="6.75" style="1" customWidth="1"/>
    <col min="4085" max="4085" width="8.75" style="1" customWidth="1"/>
    <col min="4086" max="4086" width="6.25" style="1" customWidth="1"/>
    <col min="4087" max="4087" width="8.75" style="1" customWidth="1"/>
    <col min="4088" max="4088" width="7.875" style="1" customWidth="1"/>
    <col min="4089" max="4089" width="20.875" style="1" customWidth="1"/>
    <col min="4090" max="4336" width="9.125" style="1"/>
    <col min="4337" max="4337" width="6.25" style="1" customWidth="1"/>
    <col min="4338" max="4338" width="44.25" style="1" customWidth="1"/>
    <col min="4339" max="4339" width="5.875" style="1" customWidth="1"/>
    <col min="4340" max="4340" width="6.75" style="1" customWidth="1"/>
    <col min="4341" max="4341" width="8.75" style="1" customWidth="1"/>
    <col min="4342" max="4342" width="6.25" style="1" customWidth="1"/>
    <col min="4343" max="4343" width="8.75" style="1" customWidth="1"/>
    <col min="4344" max="4344" width="7.875" style="1" customWidth="1"/>
    <col min="4345" max="4345" width="20.875" style="1" customWidth="1"/>
    <col min="4346" max="4592" width="9.125" style="1"/>
    <col min="4593" max="4593" width="6.25" style="1" customWidth="1"/>
    <col min="4594" max="4594" width="44.25" style="1" customWidth="1"/>
    <col min="4595" max="4595" width="5.875" style="1" customWidth="1"/>
    <col min="4596" max="4596" width="6.75" style="1" customWidth="1"/>
    <col min="4597" max="4597" width="8.75" style="1" customWidth="1"/>
    <col min="4598" max="4598" width="6.25" style="1" customWidth="1"/>
    <col min="4599" max="4599" width="8.75" style="1" customWidth="1"/>
    <col min="4600" max="4600" width="7.875" style="1" customWidth="1"/>
    <col min="4601" max="4601" width="20.875" style="1" customWidth="1"/>
    <col min="4602" max="4848" width="9.125" style="1"/>
    <col min="4849" max="4849" width="6.25" style="1" customWidth="1"/>
    <col min="4850" max="4850" width="44.25" style="1" customWidth="1"/>
    <col min="4851" max="4851" width="5.875" style="1" customWidth="1"/>
    <col min="4852" max="4852" width="6.75" style="1" customWidth="1"/>
    <col min="4853" max="4853" width="8.75" style="1" customWidth="1"/>
    <col min="4854" max="4854" width="6.25" style="1" customWidth="1"/>
    <col min="4855" max="4855" width="8.75" style="1" customWidth="1"/>
    <col min="4856" max="4856" width="7.875" style="1" customWidth="1"/>
    <col min="4857" max="4857" width="20.875" style="1" customWidth="1"/>
    <col min="4858" max="5104" width="9.125" style="1"/>
    <col min="5105" max="5105" width="6.25" style="1" customWidth="1"/>
    <col min="5106" max="5106" width="44.25" style="1" customWidth="1"/>
    <col min="5107" max="5107" width="5.875" style="1" customWidth="1"/>
    <col min="5108" max="5108" width="6.75" style="1" customWidth="1"/>
    <col min="5109" max="5109" width="8.75" style="1" customWidth="1"/>
    <col min="5110" max="5110" width="6.25" style="1" customWidth="1"/>
    <col min="5111" max="5111" width="8.75" style="1" customWidth="1"/>
    <col min="5112" max="5112" width="7.875" style="1" customWidth="1"/>
    <col min="5113" max="5113" width="20.875" style="1" customWidth="1"/>
    <col min="5114" max="5360" width="9.125" style="1"/>
    <col min="5361" max="5361" width="6.25" style="1" customWidth="1"/>
    <col min="5362" max="5362" width="44.25" style="1" customWidth="1"/>
    <col min="5363" max="5363" width="5.875" style="1" customWidth="1"/>
    <col min="5364" max="5364" width="6.75" style="1" customWidth="1"/>
    <col min="5365" max="5365" width="8.75" style="1" customWidth="1"/>
    <col min="5366" max="5366" width="6.25" style="1" customWidth="1"/>
    <col min="5367" max="5367" width="8.75" style="1" customWidth="1"/>
    <col min="5368" max="5368" width="7.875" style="1" customWidth="1"/>
    <col min="5369" max="5369" width="20.875" style="1" customWidth="1"/>
    <col min="5370" max="5616" width="9.125" style="1"/>
    <col min="5617" max="5617" width="6.25" style="1" customWidth="1"/>
    <col min="5618" max="5618" width="44.25" style="1" customWidth="1"/>
    <col min="5619" max="5619" width="5.875" style="1" customWidth="1"/>
    <col min="5620" max="5620" width="6.75" style="1" customWidth="1"/>
    <col min="5621" max="5621" width="8.75" style="1" customWidth="1"/>
    <col min="5622" max="5622" width="6.25" style="1" customWidth="1"/>
    <col min="5623" max="5623" width="8.75" style="1" customWidth="1"/>
    <col min="5624" max="5624" width="7.875" style="1" customWidth="1"/>
    <col min="5625" max="5625" width="20.875" style="1" customWidth="1"/>
    <col min="5626" max="5872" width="9.125" style="1"/>
    <col min="5873" max="5873" width="6.25" style="1" customWidth="1"/>
    <col min="5874" max="5874" width="44.25" style="1" customWidth="1"/>
    <col min="5875" max="5875" width="5.875" style="1" customWidth="1"/>
    <col min="5876" max="5876" width="6.75" style="1" customWidth="1"/>
    <col min="5877" max="5877" width="8.75" style="1" customWidth="1"/>
    <col min="5878" max="5878" width="6.25" style="1" customWidth="1"/>
    <col min="5879" max="5879" width="8.75" style="1" customWidth="1"/>
    <col min="5880" max="5880" width="7.875" style="1" customWidth="1"/>
    <col min="5881" max="5881" width="20.875" style="1" customWidth="1"/>
    <col min="5882" max="6128" width="9.125" style="1"/>
    <col min="6129" max="6129" width="6.25" style="1" customWidth="1"/>
    <col min="6130" max="6130" width="44.25" style="1" customWidth="1"/>
    <col min="6131" max="6131" width="5.875" style="1" customWidth="1"/>
    <col min="6132" max="6132" width="6.75" style="1" customWidth="1"/>
    <col min="6133" max="6133" width="8.75" style="1" customWidth="1"/>
    <col min="6134" max="6134" width="6.25" style="1" customWidth="1"/>
    <col min="6135" max="6135" width="8.75" style="1" customWidth="1"/>
    <col min="6136" max="6136" width="7.875" style="1" customWidth="1"/>
    <col min="6137" max="6137" width="20.875" style="1" customWidth="1"/>
    <col min="6138" max="6384" width="9.125" style="1"/>
    <col min="6385" max="6385" width="6.25" style="1" customWidth="1"/>
    <col min="6386" max="6386" width="44.25" style="1" customWidth="1"/>
    <col min="6387" max="6387" width="5.875" style="1" customWidth="1"/>
    <col min="6388" max="6388" width="6.75" style="1" customWidth="1"/>
    <col min="6389" max="6389" width="8.75" style="1" customWidth="1"/>
    <col min="6390" max="6390" width="6.25" style="1" customWidth="1"/>
    <col min="6391" max="6391" width="8.75" style="1" customWidth="1"/>
    <col min="6392" max="6392" width="7.875" style="1" customWidth="1"/>
    <col min="6393" max="6393" width="20.875" style="1" customWidth="1"/>
    <col min="6394" max="6640" width="9.125" style="1"/>
    <col min="6641" max="6641" width="6.25" style="1" customWidth="1"/>
    <col min="6642" max="6642" width="44.25" style="1" customWidth="1"/>
    <col min="6643" max="6643" width="5.875" style="1" customWidth="1"/>
    <col min="6644" max="6644" width="6.75" style="1" customWidth="1"/>
    <col min="6645" max="6645" width="8.75" style="1" customWidth="1"/>
    <col min="6646" max="6646" width="6.25" style="1" customWidth="1"/>
    <col min="6647" max="6647" width="8.75" style="1" customWidth="1"/>
    <col min="6648" max="6648" width="7.875" style="1" customWidth="1"/>
    <col min="6649" max="6649" width="20.875" style="1" customWidth="1"/>
    <col min="6650" max="6896" width="9.125" style="1"/>
    <col min="6897" max="6897" width="6.25" style="1" customWidth="1"/>
    <col min="6898" max="6898" width="44.25" style="1" customWidth="1"/>
    <col min="6899" max="6899" width="5.875" style="1" customWidth="1"/>
    <col min="6900" max="6900" width="6.75" style="1" customWidth="1"/>
    <col min="6901" max="6901" width="8.75" style="1" customWidth="1"/>
    <col min="6902" max="6902" width="6.25" style="1" customWidth="1"/>
    <col min="6903" max="6903" width="8.75" style="1" customWidth="1"/>
    <col min="6904" max="6904" width="7.875" style="1" customWidth="1"/>
    <col min="6905" max="6905" width="20.875" style="1" customWidth="1"/>
    <col min="6906" max="7152" width="9.125" style="1"/>
    <col min="7153" max="7153" width="6.25" style="1" customWidth="1"/>
    <col min="7154" max="7154" width="44.25" style="1" customWidth="1"/>
    <col min="7155" max="7155" width="5.875" style="1" customWidth="1"/>
    <col min="7156" max="7156" width="6.75" style="1" customWidth="1"/>
    <col min="7157" max="7157" width="8.75" style="1" customWidth="1"/>
    <col min="7158" max="7158" width="6.25" style="1" customWidth="1"/>
    <col min="7159" max="7159" width="8.75" style="1" customWidth="1"/>
    <col min="7160" max="7160" width="7.875" style="1" customWidth="1"/>
    <col min="7161" max="7161" width="20.875" style="1" customWidth="1"/>
    <col min="7162" max="7408" width="9.125" style="1"/>
    <col min="7409" max="7409" width="6.25" style="1" customWidth="1"/>
    <col min="7410" max="7410" width="44.25" style="1" customWidth="1"/>
    <col min="7411" max="7411" width="5.875" style="1" customWidth="1"/>
    <col min="7412" max="7412" width="6.75" style="1" customWidth="1"/>
    <col min="7413" max="7413" width="8.75" style="1" customWidth="1"/>
    <col min="7414" max="7414" width="6.25" style="1" customWidth="1"/>
    <col min="7415" max="7415" width="8.75" style="1" customWidth="1"/>
    <col min="7416" max="7416" width="7.875" style="1" customWidth="1"/>
    <col min="7417" max="7417" width="20.875" style="1" customWidth="1"/>
    <col min="7418" max="7664" width="9.125" style="1"/>
    <col min="7665" max="7665" width="6.25" style="1" customWidth="1"/>
    <col min="7666" max="7666" width="44.25" style="1" customWidth="1"/>
    <col min="7667" max="7667" width="5.875" style="1" customWidth="1"/>
    <col min="7668" max="7668" width="6.75" style="1" customWidth="1"/>
    <col min="7669" max="7669" width="8.75" style="1" customWidth="1"/>
    <col min="7670" max="7670" width="6.25" style="1" customWidth="1"/>
    <col min="7671" max="7671" width="8.75" style="1" customWidth="1"/>
    <col min="7672" max="7672" width="7.875" style="1" customWidth="1"/>
    <col min="7673" max="7673" width="20.875" style="1" customWidth="1"/>
    <col min="7674" max="7920" width="9.125" style="1"/>
    <col min="7921" max="7921" width="6.25" style="1" customWidth="1"/>
    <col min="7922" max="7922" width="44.25" style="1" customWidth="1"/>
    <col min="7923" max="7923" width="5.875" style="1" customWidth="1"/>
    <col min="7924" max="7924" width="6.75" style="1" customWidth="1"/>
    <col min="7925" max="7925" width="8.75" style="1" customWidth="1"/>
    <col min="7926" max="7926" width="6.25" style="1" customWidth="1"/>
    <col min="7927" max="7927" width="8.75" style="1" customWidth="1"/>
    <col min="7928" max="7928" width="7.875" style="1" customWidth="1"/>
    <col min="7929" max="7929" width="20.875" style="1" customWidth="1"/>
    <col min="7930" max="8176" width="9.125" style="1"/>
    <col min="8177" max="8177" width="6.25" style="1" customWidth="1"/>
    <col min="8178" max="8178" width="44.25" style="1" customWidth="1"/>
    <col min="8179" max="8179" width="5.875" style="1" customWidth="1"/>
    <col min="8180" max="8180" width="6.75" style="1" customWidth="1"/>
    <col min="8181" max="8181" width="8.75" style="1" customWidth="1"/>
    <col min="8182" max="8182" width="6.25" style="1" customWidth="1"/>
    <col min="8183" max="8183" width="8.75" style="1" customWidth="1"/>
    <col min="8184" max="8184" width="7.875" style="1" customWidth="1"/>
    <col min="8185" max="8185" width="20.875" style="1" customWidth="1"/>
    <col min="8186" max="8432" width="9.125" style="1"/>
    <col min="8433" max="8433" width="6.25" style="1" customWidth="1"/>
    <col min="8434" max="8434" width="44.25" style="1" customWidth="1"/>
    <col min="8435" max="8435" width="5.875" style="1" customWidth="1"/>
    <col min="8436" max="8436" width="6.75" style="1" customWidth="1"/>
    <col min="8437" max="8437" width="8.75" style="1" customWidth="1"/>
    <col min="8438" max="8438" width="6.25" style="1" customWidth="1"/>
    <col min="8439" max="8439" width="8.75" style="1" customWidth="1"/>
    <col min="8440" max="8440" width="7.875" style="1" customWidth="1"/>
    <col min="8441" max="8441" width="20.875" style="1" customWidth="1"/>
    <col min="8442" max="8688" width="9.125" style="1"/>
    <col min="8689" max="8689" width="6.25" style="1" customWidth="1"/>
    <col min="8690" max="8690" width="44.25" style="1" customWidth="1"/>
    <col min="8691" max="8691" width="5.875" style="1" customWidth="1"/>
    <col min="8692" max="8692" width="6.75" style="1" customWidth="1"/>
    <col min="8693" max="8693" width="8.75" style="1" customWidth="1"/>
    <col min="8694" max="8694" width="6.25" style="1" customWidth="1"/>
    <col min="8695" max="8695" width="8.75" style="1" customWidth="1"/>
    <col min="8696" max="8696" width="7.875" style="1" customWidth="1"/>
    <col min="8697" max="8697" width="20.875" style="1" customWidth="1"/>
    <col min="8698" max="8944" width="9.125" style="1"/>
    <col min="8945" max="8945" width="6.25" style="1" customWidth="1"/>
    <col min="8946" max="8946" width="44.25" style="1" customWidth="1"/>
    <col min="8947" max="8947" width="5.875" style="1" customWidth="1"/>
    <col min="8948" max="8948" width="6.75" style="1" customWidth="1"/>
    <col min="8949" max="8949" width="8.75" style="1" customWidth="1"/>
    <col min="8950" max="8950" width="6.25" style="1" customWidth="1"/>
    <col min="8951" max="8951" width="8.75" style="1" customWidth="1"/>
    <col min="8952" max="8952" width="7.875" style="1" customWidth="1"/>
    <col min="8953" max="8953" width="20.875" style="1" customWidth="1"/>
    <col min="8954" max="9200" width="9.125" style="1"/>
    <col min="9201" max="9201" width="6.25" style="1" customWidth="1"/>
    <col min="9202" max="9202" width="44.25" style="1" customWidth="1"/>
    <col min="9203" max="9203" width="5.875" style="1" customWidth="1"/>
    <col min="9204" max="9204" width="6.75" style="1" customWidth="1"/>
    <col min="9205" max="9205" width="8.75" style="1" customWidth="1"/>
    <col min="9206" max="9206" width="6.25" style="1" customWidth="1"/>
    <col min="9207" max="9207" width="8.75" style="1" customWidth="1"/>
    <col min="9208" max="9208" width="7.875" style="1" customWidth="1"/>
    <col min="9209" max="9209" width="20.875" style="1" customWidth="1"/>
    <col min="9210" max="9456" width="9.125" style="1"/>
    <col min="9457" max="9457" width="6.25" style="1" customWidth="1"/>
    <col min="9458" max="9458" width="44.25" style="1" customWidth="1"/>
    <col min="9459" max="9459" width="5.875" style="1" customWidth="1"/>
    <col min="9460" max="9460" width="6.75" style="1" customWidth="1"/>
    <col min="9461" max="9461" width="8.75" style="1" customWidth="1"/>
    <col min="9462" max="9462" width="6.25" style="1" customWidth="1"/>
    <col min="9463" max="9463" width="8.75" style="1" customWidth="1"/>
    <col min="9464" max="9464" width="7.875" style="1" customWidth="1"/>
    <col min="9465" max="9465" width="20.875" style="1" customWidth="1"/>
    <col min="9466" max="9712" width="9.125" style="1"/>
    <col min="9713" max="9713" width="6.25" style="1" customWidth="1"/>
    <col min="9714" max="9714" width="44.25" style="1" customWidth="1"/>
    <col min="9715" max="9715" width="5.875" style="1" customWidth="1"/>
    <col min="9716" max="9716" width="6.75" style="1" customWidth="1"/>
    <col min="9717" max="9717" width="8.75" style="1" customWidth="1"/>
    <col min="9718" max="9718" width="6.25" style="1" customWidth="1"/>
    <col min="9719" max="9719" width="8.75" style="1" customWidth="1"/>
    <col min="9720" max="9720" width="7.875" style="1" customWidth="1"/>
    <col min="9721" max="9721" width="20.875" style="1" customWidth="1"/>
    <col min="9722" max="9968" width="9.125" style="1"/>
    <col min="9969" max="9969" width="6.25" style="1" customWidth="1"/>
    <col min="9970" max="9970" width="44.25" style="1" customWidth="1"/>
    <col min="9971" max="9971" width="5.875" style="1" customWidth="1"/>
    <col min="9972" max="9972" width="6.75" style="1" customWidth="1"/>
    <col min="9973" max="9973" width="8.75" style="1" customWidth="1"/>
    <col min="9974" max="9974" width="6.25" style="1" customWidth="1"/>
    <col min="9975" max="9975" width="8.75" style="1" customWidth="1"/>
    <col min="9976" max="9976" width="7.875" style="1" customWidth="1"/>
    <col min="9977" max="9977" width="20.875" style="1" customWidth="1"/>
    <col min="9978" max="10224" width="9.125" style="1"/>
    <col min="10225" max="10225" width="6.25" style="1" customWidth="1"/>
    <col min="10226" max="10226" width="44.25" style="1" customWidth="1"/>
    <col min="10227" max="10227" width="5.875" style="1" customWidth="1"/>
    <col min="10228" max="10228" width="6.75" style="1" customWidth="1"/>
    <col min="10229" max="10229" width="8.75" style="1" customWidth="1"/>
    <col min="10230" max="10230" width="6.25" style="1" customWidth="1"/>
    <col min="10231" max="10231" width="8.75" style="1" customWidth="1"/>
    <col min="10232" max="10232" width="7.875" style="1" customWidth="1"/>
    <col min="10233" max="10233" width="20.875" style="1" customWidth="1"/>
    <col min="10234" max="10480" width="9.125" style="1"/>
    <col min="10481" max="10481" width="6.25" style="1" customWidth="1"/>
    <col min="10482" max="10482" width="44.25" style="1" customWidth="1"/>
    <col min="10483" max="10483" width="5.875" style="1" customWidth="1"/>
    <col min="10484" max="10484" width="6.75" style="1" customWidth="1"/>
    <col min="10485" max="10485" width="8.75" style="1" customWidth="1"/>
    <col min="10486" max="10486" width="6.25" style="1" customWidth="1"/>
    <col min="10487" max="10487" width="8.75" style="1" customWidth="1"/>
    <col min="10488" max="10488" width="7.875" style="1" customWidth="1"/>
    <col min="10489" max="10489" width="20.875" style="1" customWidth="1"/>
    <col min="10490" max="10736" width="9.125" style="1"/>
    <col min="10737" max="10737" width="6.25" style="1" customWidth="1"/>
    <col min="10738" max="10738" width="44.25" style="1" customWidth="1"/>
    <col min="10739" max="10739" width="5.875" style="1" customWidth="1"/>
    <col min="10740" max="10740" width="6.75" style="1" customWidth="1"/>
    <col min="10741" max="10741" width="8.75" style="1" customWidth="1"/>
    <col min="10742" max="10742" width="6.25" style="1" customWidth="1"/>
    <col min="10743" max="10743" width="8.75" style="1" customWidth="1"/>
    <col min="10744" max="10744" width="7.875" style="1" customWidth="1"/>
    <col min="10745" max="10745" width="20.875" style="1" customWidth="1"/>
    <col min="10746" max="10992" width="9.125" style="1"/>
    <col min="10993" max="10993" width="6.25" style="1" customWidth="1"/>
    <col min="10994" max="10994" width="44.25" style="1" customWidth="1"/>
    <col min="10995" max="10995" width="5.875" style="1" customWidth="1"/>
    <col min="10996" max="10996" width="6.75" style="1" customWidth="1"/>
    <col min="10997" max="10997" width="8.75" style="1" customWidth="1"/>
    <col min="10998" max="10998" width="6.25" style="1" customWidth="1"/>
    <col min="10999" max="10999" width="8.75" style="1" customWidth="1"/>
    <col min="11000" max="11000" width="7.875" style="1" customWidth="1"/>
    <col min="11001" max="11001" width="20.875" style="1" customWidth="1"/>
    <col min="11002" max="11248" width="9.125" style="1"/>
    <col min="11249" max="11249" width="6.25" style="1" customWidth="1"/>
    <col min="11250" max="11250" width="44.25" style="1" customWidth="1"/>
    <col min="11251" max="11251" width="5.875" style="1" customWidth="1"/>
    <col min="11252" max="11252" width="6.75" style="1" customWidth="1"/>
    <col min="11253" max="11253" width="8.75" style="1" customWidth="1"/>
    <col min="11254" max="11254" width="6.25" style="1" customWidth="1"/>
    <col min="11255" max="11255" width="8.75" style="1" customWidth="1"/>
    <col min="11256" max="11256" width="7.875" style="1" customWidth="1"/>
    <col min="11257" max="11257" width="20.875" style="1" customWidth="1"/>
    <col min="11258" max="11504" width="9.125" style="1"/>
    <col min="11505" max="11505" width="6.25" style="1" customWidth="1"/>
    <col min="11506" max="11506" width="44.25" style="1" customWidth="1"/>
    <col min="11507" max="11507" width="5.875" style="1" customWidth="1"/>
    <col min="11508" max="11508" width="6.75" style="1" customWidth="1"/>
    <col min="11509" max="11509" width="8.75" style="1" customWidth="1"/>
    <col min="11510" max="11510" width="6.25" style="1" customWidth="1"/>
    <col min="11511" max="11511" width="8.75" style="1" customWidth="1"/>
    <col min="11512" max="11512" width="7.875" style="1" customWidth="1"/>
    <col min="11513" max="11513" width="20.875" style="1" customWidth="1"/>
    <col min="11514" max="11760" width="9.125" style="1"/>
    <col min="11761" max="11761" width="6.25" style="1" customWidth="1"/>
    <col min="11762" max="11762" width="44.25" style="1" customWidth="1"/>
    <col min="11763" max="11763" width="5.875" style="1" customWidth="1"/>
    <col min="11764" max="11764" width="6.75" style="1" customWidth="1"/>
    <col min="11765" max="11765" width="8.75" style="1" customWidth="1"/>
    <col min="11766" max="11766" width="6.25" style="1" customWidth="1"/>
    <col min="11767" max="11767" width="8.75" style="1" customWidth="1"/>
    <col min="11768" max="11768" width="7.875" style="1" customWidth="1"/>
    <col min="11769" max="11769" width="20.875" style="1" customWidth="1"/>
    <col min="11770" max="12016" width="9.125" style="1"/>
    <col min="12017" max="12017" width="6.25" style="1" customWidth="1"/>
    <col min="12018" max="12018" width="44.25" style="1" customWidth="1"/>
    <col min="12019" max="12019" width="5.875" style="1" customWidth="1"/>
    <col min="12020" max="12020" width="6.75" style="1" customWidth="1"/>
    <col min="12021" max="12021" width="8.75" style="1" customWidth="1"/>
    <col min="12022" max="12022" width="6.25" style="1" customWidth="1"/>
    <col min="12023" max="12023" width="8.75" style="1" customWidth="1"/>
    <col min="12024" max="12024" width="7.875" style="1" customWidth="1"/>
    <col min="12025" max="12025" width="20.875" style="1" customWidth="1"/>
    <col min="12026" max="12272" width="9.125" style="1"/>
    <col min="12273" max="12273" width="6.25" style="1" customWidth="1"/>
    <col min="12274" max="12274" width="44.25" style="1" customWidth="1"/>
    <col min="12275" max="12275" width="5.875" style="1" customWidth="1"/>
    <col min="12276" max="12276" width="6.75" style="1" customWidth="1"/>
    <col min="12277" max="12277" width="8.75" style="1" customWidth="1"/>
    <col min="12278" max="12278" width="6.25" style="1" customWidth="1"/>
    <col min="12279" max="12279" width="8.75" style="1" customWidth="1"/>
    <col min="12280" max="12280" width="7.875" style="1" customWidth="1"/>
    <col min="12281" max="12281" width="20.875" style="1" customWidth="1"/>
    <col min="12282" max="12528" width="9.125" style="1"/>
    <col min="12529" max="12529" width="6.25" style="1" customWidth="1"/>
    <col min="12530" max="12530" width="44.25" style="1" customWidth="1"/>
    <col min="12531" max="12531" width="5.875" style="1" customWidth="1"/>
    <col min="12532" max="12532" width="6.75" style="1" customWidth="1"/>
    <col min="12533" max="12533" width="8.75" style="1" customWidth="1"/>
    <col min="12534" max="12534" width="6.25" style="1" customWidth="1"/>
    <col min="12535" max="12535" width="8.75" style="1" customWidth="1"/>
    <col min="12536" max="12536" width="7.875" style="1" customWidth="1"/>
    <col min="12537" max="12537" width="20.875" style="1" customWidth="1"/>
    <col min="12538" max="12784" width="9.125" style="1"/>
    <col min="12785" max="12785" width="6.25" style="1" customWidth="1"/>
    <col min="12786" max="12786" width="44.25" style="1" customWidth="1"/>
    <col min="12787" max="12787" width="5.875" style="1" customWidth="1"/>
    <col min="12788" max="12788" width="6.75" style="1" customWidth="1"/>
    <col min="12789" max="12789" width="8.75" style="1" customWidth="1"/>
    <col min="12790" max="12790" width="6.25" style="1" customWidth="1"/>
    <col min="12791" max="12791" width="8.75" style="1" customWidth="1"/>
    <col min="12792" max="12792" width="7.875" style="1" customWidth="1"/>
    <col min="12793" max="12793" width="20.875" style="1" customWidth="1"/>
    <col min="12794" max="13040" width="9.125" style="1"/>
    <col min="13041" max="13041" width="6.25" style="1" customWidth="1"/>
    <col min="13042" max="13042" width="44.25" style="1" customWidth="1"/>
    <col min="13043" max="13043" width="5.875" style="1" customWidth="1"/>
    <col min="13044" max="13044" width="6.75" style="1" customWidth="1"/>
    <col min="13045" max="13045" width="8.75" style="1" customWidth="1"/>
    <col min="13046" max="13046" width="6.25" style="1" customWidth="1"/>
    <col min="13047" max="13047" width="8.75" style="1" customWidth="1"/>
    <col min="13048" max="13048" width="7.875" style="1" customWidth="1"/>
    <col min="13049" max="13049" width="20.875" style="1" customWidth="1"/>
    <col min="13050" max="13296" width="9.125" style="1"/>
    <col min="13297" max="13297" width="6.25" style="1" customWidth="1"/>
    <col min="13298" max="13298" width="44.25" style="1" customWidth="1"/>
    <col min="13299" max="13299" width="5.875" style="1" customWidth="1"/>
    <col min="13300" max="13300" width="6.75" style="1" customWidth="1"/>
    <col min="13301" max="13301" width="8.75" style="1" customWidth="1"/>
    <col min="13302" max="13302" width="6.25" style="1" customWidth="1"/>
    <col min="13303" max="13303" width="8.75" style="1" customWidth="1"/>
    <col min="13304" max="13304" width="7.875" style="1" customWidth="1"/>
    <col min="13305" max="13305" width="20.875" style="1" customWidth="1"/>
    <col min="13306" max="13552" width="9.125" style="1"/>
    <col min="13553" max="13553" width="6.25" style="1" customWidth="1"/>
    <col min="13554" max="13554" width="44.25" style="1" customWidth="1"/>
    <col min="13555" max="13555" width="5.875" style="1" customWidth="1"/>
    <col min="13556" max="13556" width="6.75" style="1" customWidth="1"/>
    <col min="13557" max="13557" width="8.75" style="1" customWidth="1"/>
    <col min="13558" max="13558" width="6.25" style="1" customWidth="1"/>
    <col min="13559" max="13559" width="8.75" style="1" customWidth="1"/>
    <col min="13560" max="13560" width="7.875" style="1" customWidth="1"/>
    <col min="13561" max="13561" width="20.875" style="1" customWidth="1"/>
    <col min="13562" max="13808" width="9.125" style="1"/>
    <col min="13809" max="13809" width="6.25" style="1" customWidth="1"/>
    <col min="13810" max="13810" width="44.25" style="1" customWidth="1"/>
    <col min="13811" max="13811" width="5.875" style="1" customWidth="1"/>
    <col min="13812" max="13812" width="6.75" style="1" customWidth="1"/>
    <col min="13813" max="13813" width="8.75" style="1" customWidth="1"/>
    <col min="13814" max="13814" width="6.25" style="1" customWidth="1"/>
    <col min="13815" max="13815" width="8.75" style="1" customWidth="1"/>
    <col min="13816" max="13816" width="7.875" style="1" customWidth="1"/>
    <col min="13817" max="13817" width="20.875" style="1" customWidth="1"/>
    <col min="13818" max="14064" width="9.125" style="1"/>
    <col min="14065" max="14065" width="6.25" style="1" customWidth="1"/>
    <col min="14066" max="14066" width="44.25" style="1" customWidth="1"/>
    <col min="14067" max="14067" width="5.875" style="1" customWidth="1"/>
    <col min="14068" max="14068" width="6.75" style="1" customWidth="1"/>
    <col min="14069" max="14069" width="8.75" style="1" customWidth="1"/>
    <col min="14070" max="14070" width="6.25" style="1" customWidth="1"/>
    <col min="14071" max="14071" width="8.75" style="1" customWidth="1"/>
    <col min="14072" max="14072" width="7.875" style="1" customWidth="1"/>
    <col min="14073" max="14073" width="20.875" style="1" customWidth="1"/>
    <col min="14074" max="14320" width="9.125" style="1"/>
    <col min="14321" max="14321" width="6.25" style="1" customWidth="1"/>
    <col min="14322" max="14322" width="44.25" style="1" customWidth="1"/>
    <col min="14323" max="14323" width="5.875" style="1" customWidth="1"/>
    <col min="14324" max="14324" width="6.75" style="1" customWidth="1"/>
    <col min="14325" max="14325" width="8.75" style="1" customWidth="1"/>
    <col min="14326" max="14326" width="6.25" style="1" customWidth="1"/>
    <col min="14327" max="14327" width="8.75" style="1" customWidth="1"/>
    <col min="14328" max="14328" width="7.875" style="1" customWidth="1"/>
    <col min="14329" max="14329" width="20.875" style="1" customWidth="1"/>
    <col min="14330" max="14576" width="9.125" style="1"/>
    <col min="14577" max="14577" width="6.25" style="1" customWidth="1"/>
    <col min="14578" max="14578" width="44.25" style="1" customWidth="1"/>
    <col min="14579" max="14579" width="5.875" style="1" customWidth="1"/>
    <col min="14580" max="14580" width="6.75" style="1" customWidth="1"/>
    <col min="14581" max="14581" width="8.75" style="1" customWidth="1"/>
    <col min="14582" max="14582" width="6.25" style="1" customWidth="1"/>
    <col min="14583" max="14583" width="8.75" style="1" customWidth="1"/>
    <col min="14584" max="14584" width="7.875" style="1" customWidth="1"/>
    <col min="14585" max="14585" width="20.875" style="1" customWidth="1"/>
    <col min="14586" max="14832" width="9.125" style="1"/>
    <col min="14833" max="14833" width="6.25" style="1" customWidth="1"/>
    <col min="14834" max="14834" width="44.25" style="1" customWidth="1"/>
    <col min="14835" max="14835" width="5.875" style="1" customWidth="1"/>
    <col min="14836" max="14836" width="6.75" style="1" customWidth="1"/>
    <col min="14837" max="14837" width="8.75" style="1" customWidth="1"/>
    <col min="14838" max="14838" width="6.25" style="1" customWidth="1"/>
    <col min="14839" max="14839" width="8.75" style="1" customWidth="1"/>
    <col min="14840" max="14840" width="7.875" style="1" customWidth="1"/>
    <col min="14841" max="14841" width="20.875" style="1" customWidth="1"/>
    <col min="14842" max="15088" width="9.125" style="1"/>
    <col min="15089" max="15089" width="6.25" style="1" customWidth="1"/>
    <col min="15090" max="15090" width="44.25" style="1" customWidth="1"/>
    <col min="15091" max="15091" width="5.875" style="1" customWidth="1"/>
    <col min="15092" max="15092" width="6.75" style="1" customWidth="1"/>
    <col min="15093" max="15093" width="8.75" style="1" customWidth="1"/>
    <col min="15094" max="15094" width="6.25" style="1" customWidth="1"/>
    <col min="15095" max="15095" width="8.75" style="1" customWidth="1"/>
    <col min="15096" max="15096" width="7.875" style="1" customWidth="1"/>
    <col min="15097" max="15097" width="20.875" style="1" customWidth="1"/>
    <col min="15098" max="15344" width="9.125" style="1"/>
    <col min="15345" max="15345" width="6.25" style="1" customWidth="1"/>
    <col min="15346" max="15346" width="44.25" style="1" customWidth="1"/>
    <col min="15347" max="15347" width="5.875" style="1" customWidth="1"/>
    <col min="15348" max="15348" width="6.75" style="1" customWidth="1"/>
    <col min="15349" max="15349" width="8.75" style="1" customWidth="1"/>
    <col min="15350" max="15350" width="6.25" style="1" customWidth="1"/>
    <col min="15351" max="15351" width="8.75" style="1" customWidth="1"/>
    <col min="15352" max="15352" width="7.875" style="1" customWidth="1"/>
    <col min="15353" max="15353" width="20.875" style="1" customWidth="1"/>
    <col min="15354" max="15600" width="9.125" style="1"/>
    <col min="15601" max="15601" width="6.25" style="1" customWidth="1"/>
    <col min="15602" max="15602" width="44.25" style="1" customWidth="1"/>
    <col min="15603" max="15603" width="5.875" style="1" customWidth="1"/>
    <col min="15604" max="15604" width="6.75" style="1" customWidth="1"/>
    <col min="15605" max="15605" width="8.75" style="1" customWidth="1"/>
    <col min="15606" max="15606" width="6.25" style="1" customWidth="1"/>
    <col min="15607" max="15607" width="8.75" style="1" customWidth="1"/>
    <col min="15608" max="15608" width="7.875" style="1" customWidth="1"/>
    <col min="15609" max="15609" width="20.875" style="1" customWidth="1"/>
    <col min="15610" max="15856" width="9.125" style="1"/>
    <col min="15857" max="15857" width="6.25" style="1" customWidth="1"/>
    <col min="15858" max="15858" width="44.25" style="1" customWidth="1"/>
    <col min="15859" max="15859" width="5.875" style="1" customWidth="1"/>
    <col min="15860" max="15860" width="6.75" style="1" customWidth="1"/>
    <col min="15861" max="15861" width="8.75" style="1" customWidth="1"/>
    <col min="15862" max="15862" width="6.25" style="1" customWidth="1"/>
    <col min="15863" max="15863" width="8.75" style="1" customWidth="1"/>
    <col min="15864" max="15864" width="7.875" style="1" customWidth="1"/>
    <col min="15865" max="15865" width="20.875" style="1" customWidth="1"/>
    <col min="15866" max="16112" width="9.125" style="1"/>
    <col min="16113" max="16113" width="6.25" style="1" customWidth="1"/>
    <col min="16114" max="16114" width="44.25" style="1" customWidth="1"/>
    <col min="16115" max="16115" width="5.875" style="1" customWidth="1"/>
    <col min="16116" max="16116" width="6.75" style="1" customWidth="1"/>
    <col min="16117" max="16117" width="8.75" style="1" customWidth="1"/>
    <col min="16118" max="16118" width="6.25" style="1" customWidth="1"/>
    <col min="16119" max="16119" width="8.75" style="1" customWidth="1"/>
    <col min="16120" max="16120" width="7.875" style="1" customWidth="1"/>
    <col min="16121" max="16121" width="20.875" style="1" customWidth="1"/>
    <col min="16122" max="16364" width="9.125" style="1"/>
    <col min="16365" max="16384" width="9.125" style="1" customWidth="1"/>
  </cols>
  <sheetData>
    <row r="1" spans="1:12" ht="45.95" customHeight="1" x14ac:dyDescent="0.2">
      <c r="A1" s="1"/>
      <c r="B1" s="1"/>
      <c r="C1" s="1"/>
      <c r="D1" s="52" t="s">
        <v>338</v>
      </c>
      <c r="E1" s="74"/>
      <c r="F1" s="88"/>
      <c r="G1" s="66"/>
      <c r="H1" s="1"/>
      <c r="I1" s="80"/>
      <c r="J1" s="51"/>
      <c r="K1" s="1"/>
      <c r="L1" s="1"/>
    </row>
    <row r="2" spans="1:12" ht="24.6" customHeight="1" x14ac:dyDescent="0.2">
      <c r="A2" s="1"/>
      <c r="B2" s="1"/>
      <c r="C2" s="51"/>
      <c r="D2" s="53" t="s">
        <v>375</v>
      </c>
      <c r="E2" s="74"/>
      <c r="F2" s="88"/>
      <c r="G2" s="66"/>
      <c r="H2" s="1"/>
      <c r="I2" s="81"/>
      <c r="J2" s="51"/>
      <c r="K2" s="1"/>
      <c r="L2" s="1"/>
    </row>
    <row r="3" spans="1:12" ht="13.35" customHeight="1" x14ac:dyDescent="0.2">
      <c r="A3" s="1"/>
      <c r="B3" s="1"/>
      <c r="C3" s="51"/>
      <c r="D3" s="51"/>
      <c r="E3" s="66"/>
      <c r="F3" s="89"/>
      <c r="G3" s="66"/>
      <c r="H3" s="1"/>
      <c r="I3" s="82"/>
      <c r="J3" s="39"/>
      <c r="K3" s="1"/>
      <c r="L3" s="1"/>
    </row>
    <row r="4" spans="1:12" ht="13.35" customHeight="1" x14ac:dyDescent="0.2">
      <c r="A4" s="1"/>
      <c r="B4" s="1"/>
      <c r="C4" s="51"/>
      <c r="D4" s="54" t="s">
        <v>379</v>
      </c>
      <c r="E4" s="66"/>
      <c r="F4" s="89"/>
      <c r="G4" s="66"/>
      <c r="H4" s="1"/>
      <c r="I4" s="82"/>
      <c r="J4" s="39"/>
      <c r="K4" s="1"/>
      <c r="L4" s="1"/>
    </row>
    <row r="5" spans="1:12" ht="13.35" customHeight="1" x14ac:dyDescent="0.2">
      <c r="A5" s="1"/>
      <c r="B5" s="1"/>
      <c r="C5" s="39"/>
      <c r="D5" s="39"/>
      <c r="E5" s="66"/>
      <c r="F5" s="89"/>
      <c r="G5" s="66"/>
      <c r="H5" s="1"/>
      <c r="I5" s="82"/>
      <c r="J5" s="39"/>
      <c r="K5" s="1"/>
      <c r="L5" s="1"/>
    </row>
    <row r="6" spans="1:12" ht="13.35" customHeight="1" x14ac:dyDescent="0.2">
      <c r="A6" s="1"/>
      <c r="B6" s="60" t="s">
        <v>340</v>
      </c>
      <c r="C6" s="39"/>
      <c r="D6" s="39"/>
      <c r="E6" s="66"/>
      <c r="F6" s="89"/>
      <c r="G6" s="66"/>
      <c r="H6" s="1"/>
      <c r="I6" s="82"/>
      <c r="J6" s="39"/>
      <c r="K6" s="1"/>
      <c r="L6" s="1"/>
    </row>
    <row r="7" spans="1:12" ht="13.35" customHeight="1" x14ac:dyDescent="0.2">
      <c r="A7" s="1"/>
      <c r="B7" s="79" t="s">
        <v>369</v>
      </c>
      <c r="C7" s="39"/>
      <c r="D7" s="39"/>
      <c r="E7" s="66"/>
      <c r="F7" s="89"/>
      <c r="G7" s="66"/>
      <c r="H7" s="1"/>
      <c r="I7" s="82"/>
      <c r="J7" s="39"/>
      <c r="K7" s="1"/>
      <c r="L7" s="1"/>
    </row>
    <row r="8" spans="1:12" ht="13.35" customHeight="1" x14ac:dyDescent="0.2">
      <c r="A8" s="1"/>
      <c r="B8" s="79" t="s">
        <v>382</v>
      </c>
      <c r="C8" s="39"/>
      <c r="D8" s="39"/>
      <c r="E8" s="66"/>
      <c r="F8" s="89"/>
      <c r="G8" s="66"/>
      <c r="H8" s="1"/>
      <c r="I8" s="82"/>
      <c r="J8" s="39"/>
      <c r="K8" s="1"/>
      <c r="L8" s="1"/>
    </row>
    <row r="9" spans="1:12" ht="13.35" customHeight="1" x14ac:dyDescent="0.2">
      <c r="A9" s="1"/>
      <c r="B9" s="79"/>
      <c r="C9" s="39"/>
      <c r="D9" s="39"/>
      <c r="E9" s="66"/>
      <c r="F9" s="89"/>
      <c r="G9" s="66"/>
      <c r="H9" s="1"/>
      <c r="I9" s="82"/>
      <c r="J9" s="39"/>
      <c r="K9" s="1"/>
      <c r="L9" s="1"/>
    </row>
    <row r="10" spans="1:12" ht="13.35" customHeight="1" x14ac:dyDescent="0.2">
      <c r="A10" s="61">
        <v>1</v>
      </c>
      <c r="B10" s="61" t="s">
        <v>371</v>
      </c>
      <c r="C10" s="39"/>
      <c r="D10" s="39"/>
      <c r="E10" s="66"/>
      <c r="F10" s="89"/>
      <c r="G10" s="66"/>
      <c r="H10" s="1"/>
      <c r="I10" s="82"/>
      <c r="J10" s="39"/>
      <c r="K10" s="1"/>
      <c r="L10" s="1"/>
    </row>
    <row r="11" spans="1:12" ht="13.35" customHeight="1" x14ac:dyDescent="0.2">
      <c r="A11" s="61">
        <v>2</v>
      </c>
      <c r="B11" s="61" t="s">
        <v>368</v>
      </c>
      <c r="C11" s="39"/>
      <c r="D11" s="39"/>
      <c r="E11" s="66"/>
      <c r="F11" s="89"/>
      <c r="G11" s="66"/>
      <c r="H11" s="1"/>
      <c r="I11" s="82"/>
      <c r="J11" s="39"/>
      <c r="K11" s="1"/>
      <c r="L11" s="1"/>
    </row>
    <row r="12" spans="1:12" ht="13.35" customHeight="1" x14ac:dyDescent="0.2">
      <c r="A12" s="61">
        <v>3</v>
      </c>
      <c r="B12" s="61" t="s">
        <v>381</v>
      </c>
      <c r="C12" s="39"/>
      <c r="D12" s="39"/>
      <c r="E12" s="66"/>
      <c r="F12" s="89"/>
      <c r="G12" s="66"/>
      <c r="H12" s="1"/>
      <c r="I12" s="82"/>
      <c r="J12" s="39"/>
      <c r="K12" s="1"/>
      <c r="L12" s="1"/>
    </row>
    <row r="13" spans="1:12" ht="13.35" customHeight="1" x14ac:dyDescent="0.2">
      <c r="A13" s="61">
        <v>4</v>
      </c>
      <c r="B13" s="61" t="s">
        <v>380</v>
      </c>
      <c r="C13" s="39"/>
      <c r="D13" s="39"/>
      <c r="E13" s="66"/>
      <c r="F13" s="89"/>
      <c r="G13" s="66"/>
      <c r="H13" s="1"/>
      <c r="I13" s="82"/>
      <c r="J13" s="39"/>
      <c r="K13" s="1"/>
      <c r="L13" s="1"/>
    </row>
    <row r="14" spans="1:12" ht="13.35" customHeight="1" x14ac:dyDescent="0.2">
      <c r="A14" s="39"/>
      <c r="B14" s="39"/>
      <c r="C14" s="39"/>
      <c r="D14" s="39"/>
      <c r="E14" s="66"/>
      <c r="F14" s="89"/>
      <c r="G14" s="66"/>
      <c r="H14" s="1"/>
      <c r="I14" s="82"/>
      <c r="J14" s="39"/>
      <c r="K14" s="1"/>
      <c r="L14" s="1"/>
    </row>
    <row r="15" spans="1:12" s="4" customFormat="1" ht="67.5" x14ac:dyDescent="0.2">
      <c r="A15" s="91" t="s">
        <v>0</v>
      </c>
      <c r="B15" s="92" t="s">
        <v>1</v>
      </c>
      <c r="C15" s="92" t="s">
        <v>2</v>
      </c>
      <c r="D15" s="117" t="s">
        <v>329</v>
      </c>
      <c r="E15" s="67" t="s">
        <v>376</v>
      </c>
      <c r="F15" s="96" t="s">
        <v>383</v>
      </c>
      <c r="G15" s="67" t="s">
        <v>377</v>
      </c>
      <c r="H15" s="3" t="s">
        <v>378</v>
      </c>
      <c r="I15" s="83" t="s">
        <v>373</v>
      </c>
      <c r="J15" s="41" t="s">
        <v>341</v>
      </c>
      <c r="K15" s="40" t="s">
        <v>374</v>
      </c>
      <c r="L15" s="40" t="s">
        <v>300</v>
      </c>
    </row>
    <row r="16" spans="1:12" s="4" customFormat="1" x14ac:dyDescent="0.2">
      <c r="A16" s="42"/>
      <c r="B16" s="43"/>
      <c r="C16" s="43" t="s">
        <v>313</v>
      </c>
      <c r="D16" s="118" t="s">
        <v>314</v>
      </c>
      <c r="E16" s="68" t="s">
        <v>365</v>
      </c>
      <c r="F16" s="97" t="s">
        <v>315</v>
      </c>
      <c r="G16" s="68" t="s">
        <v>370</v>
      </c>
      <c r="H16" s="44" t="s">
        <v>366</v>
      </c>
      <c r="I16" s="84" t="s">
        <v>367</v>
      </c>
      <c r="J16" s="45" t="s">
        <v>357</v>
      </c>
      <c r="K16" s="44" t="s">
        <v>372</v>
      </c>
      <c r="L16" s="44"/>
    </row>
    <row r="17" spans="1:12" ht="37.5" x14ac:dyDescent="0.2">
      <c r="A17" s="93">
        <v>1</v>
      </c>
      <c r="B17" s="94" t="s">
        <v>103</v>
      </c>
      <c r="C17" s="2"/>
      <c r="D17" s="119"/>
      <c r="E17" s="69"/>
      <c r="F17" s="90"/>
      <c r="G17" s="69"/>
      <c r="H17" s="30"/>
      <c r="I17" s="85"/>
      <c r="J17" s="57"/>
      <c r="K17" s="29"/>
      <c r="L17" s="29"/>
    </row>
    <row r="18" spans="1:12" ht="67.5" x14ac:dyDescent="0.2">
      <c r="A18" s="5">
        <v>1.01</v>
      </c>
      <c r="B18" s="95" t="s">
        <v>118</v>
      </c>
      <c r="C18" s="6" t="s">
        <v>3</v>
      </c>
      <c r="D18" s="120"/>
      <c r="E18" s="75">
        <v>8.5</v>
      </c>
      <c r="F18" s="111"/>
      <c r="G18" s="65">
        <v>8.5</v>
      </c>
      <c r="H18" s="102"/>
      <c r="I18" s="65">
        <f>G18*(1+H18)</f>
        <v>8.5</v>
      </c>
      <c r="J18" s="108"/>
      <c r="K18" s="31"/>
      <c r="L18" s="31"/>
    </row>
    <row r="19" spans="1:12" ht="25.5" customHeight="1" x14ac:dyDescent="0.2">
      <c r="A19" s="5">
        <v>1.02</v>
      </c>
      <c r="B19" s="7" t="s">
        <v>4</v>
      </c>
      <c r="C19" s="6" t="s">
        <v>3</v>
      </c>
      <c r="D19" s="121"/>
      <c r="E19" s="75">
        <v>5</v>
      </c>
      <c r="F19" s="112"/>
      <c r="G19" s="65">
        <f>E19*(1-F$18)</f>
        <v>5</v>
      </c>
      <c r="H19" s="103"/>
      <c r="I19" s="65">
        <f t="shared" ref="I19:I68" si="0">G19*(1+H19)</f>
        <v>5</v>
      </c>
      <c r="J19" s="109"/>
      <c r="K19" s="31"/>
      <c r="L19" s="31"/>
    </row>
    <row r="20" spans="1:12" ht="189" x14ac:dyDescent="0.2">
      <c r="A20" s="5">
        <v>1.03</v>
      </c>
      <c r="B20" s="8" t="s">
        <v>342</v>
      </c>
      <c r="C20" s="6" t="s">
        <v>5</v>
      </c>
      <c r="D20" s="121"/>
      <c r="E20" s="75">
        <v>450</v>
      </c>
      <c r="F20" s="112"/>
      <c r="G20" s="65">
        <f t="shared" ref="G20:G68" si="1">E20*(1-F$18)</f>
        <v>450</v>
      </c>
      <c r="H20" s="102"/>
      <c r="I20" s="65">
        <f t="shared" si="0"/>
        <v>450</v>
      </c>
      <c r="J20" s="109"/>
      <c r="K20" s="31"/>
      <c r="L20" s="31"/>
    </row>
    <row r="21" spans="1:12" x14ac:dyDescent="0.2">
      <c r="A21" s="5">
        <v>1.04</v>
      </c>
      <c r="B21" s="8" t="s">
        <v>6</v>
      </c>
      <c r="C21" s="6" t="s">
        <v>5</v>
      </c>
      <c r="D21" s="121"/>
      <c r="E21" s="75">
        <v>850</v>
      </c>
      <c r="F21" s="112"/>
      <c r="G21" s="65">
        <f t="shared" si="1"/>
        <v>850</v>
      </c>
      <c r="H21" s="102"/>
      <c r="I21" s="65">
        <f t="shared" si="0"/>
        <v>850</v>
      </c>
      <c r="J21" s="109"/>
      <c r="K21" s="31"/>
      <c r="L21" s="31"/>
    </row>
    <row r="22" spans="1:12" ht="229.5" x14ac:dyDescent="0.2">
      <c r="A22" s="5">
        <v>1.05</v>
      </c>
      <c r="B22" s="7" t="s">
        <v>343</v>
      </c>
      <c r="C22" s="6"/>
      <c r="D22" s="121"/>
      <c r="E22" s="75">
        <v>700</v>
      </c>
      <c r="F22" s="112"/>
      <c r="G22" s="65">
        <f t="shared" si="1"/>
        <v>700</v>
      </c>
      <c r="H22" s="102"/>
      <c r="I22" s="65">
        <f t="shared" si="0"/>
        <v>700</v>
      </c>
      <c r="J22" s="109"/>
      <c r="K22" s="31"/>
      <c r="L22" s="31"/>
    </row>
    <row r="23" spans="1:12" x14ac:dyDescent="0.2">
      <c r="A23" s="5">
        <v>1.06</v>
      </c>
      <c r="B23" s="7" t="s">
        <v>6</v>
      </c>
      <c r="C23" s="6"/>
      <c r="D23" s="121"/>
      <c r="E23" s="75">
        <v>1350</v>
      </c>
      <c r="F23" s="112"/>
      <c r="G23" s="65">
        <f t="shared" si="1"/>
        <v>1350</v>
      </c>
      <c r="H23" s="102"/>
      <c r="I23" s="65">
        <f t="shared" si="0"/>
        <v>1350</v>
      </c>
      <c r="J23" s="109"/>
      <c r="K23" s="31"/>
      <c r="L23" s="31"/>
    </row>
    <row r="24" spans="1:12" ht="54" x14ac:dyDescent="0.2">
      <c r="A24" s="5">
        <v>1.07</v>
      </c>
      <c r="B24" s="8" t="s">
        <v>344</v>
      </c>
      <c r="C24" s="6" t="s">
        <v>7</v>
      </c>
      <c r="D24" s="121"/>
      <c r="E24" s="75">
        <v>450</v>
      </c>
      <c r="F24" s="112"/>
      <c r="G24" s="65">
        <f t="shared" si="1"/>
        <v>450</v>
      </c>
      <c r="H24" s="102"/>
      <c r="I24" s="65">
        <f t="shared" si="0"/>
        <v>450</v>
      </c>
      <c r="J24" s="109"/>
      <c r="K24" s="31"/>
      <c r="L24" s="31"/>
    </row>
    <row r="25" spans="1:12" ht="40.5" x14ac:dyDescent="0.2">
      <c r="A25" s="5">
        <v>1.08</v>
      </c>
      <c r="B25" s="8" t="s">
        <v>8</v>
      </c>
      <c r="C25" s="6" t="s">
        <v>5</v>
      </c>
      <c r="D25" s="121"/>
      <c r="E25" s="75">
        <v>1850</v>
      </c>
      <c r="F25" s="112"/>
      <c r="G25" s="65">
        <f t="shared" si="1"/>
        <v>1850</v>
      </c>
      <c r="H25" s="102"/>
      <c r="I25" s="65">
        <f t="shared" si="0"/>
        <v>1850</v>
      </c>
      <c r="J25" s="109"/>
      <c r="K25" s="31"/>
      <c r="L25" s="31"/>
    </row>
    <row r="26" spans="1:12" ht="108" x14ac:dyDescent="0.2">
      <c r="A26" s="5">
        <v>1.0900000000000001</v>
      </c>
      <c r="B26" s="7" t="s">
        <v>9</v>
      </c>
      <c r="C26" s="6" t="s">
        <v>5</v>
      </c>
      <c r="D26" s="121"/>
      <c r="E26" s="75">
        <v>1150</v>
      </c>
      <c r="F26" s="112"/>
      <c r="G26" s="65">
        <f t="shared" si="1"/>
        <v>1150</v>
      </c>
      <c r="H26" s="102"/>
      <c r="I26" s="65">
        <f t="shared" si="0"/>
        <v>1150</v>
      </c>
      <c r="J26" s="109"/>
      <c r="K26" s="31"/>
      <c r="L26" s="31"/>
    </row>
    <row r="27" spans="1:12" ht="40.5" x14ac:dyDescent="0.2">
      <c r="A27" s="5">
        <v>1.1000000000000001</v>
      </c>
      <c r="B27" s="7" t="s">
        <v>10</v>
      </c>
      <c r="C27" s="6" t="s">
        <v>3</v>
      </c>
      <c r="D27" s="121"/>
      <c r="E27" s="75">
        <v>78</v>
      </c>
      <c r="F27" s="112"/>
      <c r="G27" s="65">
        <f t="shared" si="1"/>
        <v>78</v>
      </c>
      <c r="H27" s="102"/>
      <c r="I27" s="65">
        <f t="shared" si="0"/>
        <v>78</v>
      </c>
      <c r="J27" s="109"/>
      <c r="K27" s="31"/>
      <c r="L27" s="31"/>
    </row>
    <row r="28" spans="1:12" ht="40.5" x14ac:dyDescent="0.2">
      <c r="A28" s="5">
        <v>1.1100000000000001</v>
      </c>
      <c r="B28" s="7" t="s">
        <v>11</v>
      </c>
      <c r="C28" s="6" t="s">
        <v>7</v>
      </c>
      <c r="D28" s="121"/>
      <c r="E28" s="75">
        <v>120</v>
      </c>
      <c r="F28" s="112"/>
      <c r="G28" s="65">
        <f t="shared" si="1"/>
        <v>120</v>
      </c>
      <c r="H28" s="102"/>
      <c r="I28" s="65">
        <f t="shared" si="0"/>
        <v>120</v>
      </c>
      <c r="J28" s="109"/>
      <c r="K28" s="31"/>
      <c r="L28" s="31"/>
    </row>
    <row r="29" spans="1:12" ht="67.5" x14ac:dyDescent="0.2">
      <c r="A29" s="5">
        <v>1.1200000000000001</v>
      </c>
      <c r="B29" s="8" t="s">
        <v>208</v>
      </c>
      <c r="C29" s="6" t="s">
        <v>7</v>
      </c>
      <c r="D29" s="121"/>
      <c r="E29" s="75">
        <v>18</v>
      </c>
      <c r="F29" s="112"/>
      <c r="G29" s="65">
        <f t="shared" si="1"/>
        <v>18</v>
      </c>
      <c r="H29" s="102"/>
      <c r="I29" s="65">
        <f t="shared" si="0"/>
        <v>18</v>
      </c>
      <c r="J29" s="109"/>
      <c r="K29" s="31"/>
      <c r="L29" s="31"/>
    </row>
    <row r="30" spans="1:12" ht="67.5" x14ac:dyDescent="0.2">
      <c r="A30" s="5">
        <v>1.1299999999999999</v>
      </c>
      <c r="B30" s="8" t="s">
        <v>216</v>
      </c>
      <c r="C30" s="6" t="s">
        <v>7</v>
      </c>
      <c r="D30" s="121"/>
      <c r="E30" s="75">
        <v>20</v>
      </c>
      <c r="F30" s="112"/>
      <c r="G30" s="65">
        <f t="shared" si="1"/>
        <v>20</v>
      </c>
      <c r="H30" s="102"/>
      <c r="I30" s="65">
        <f t="shared" si="0"/>
        <v>20</v>
      </c>
      <c r="J30" s="109"/>
      <c r="K30" s="31"/>
      <c r="L30" s="31"/>
    </row>
    <row r="31" spans="1:12" ht="67.5" x14ac:dyDescent="0.2">
      <c r="A31" s="5">
        <v>1.1399999999999999</v>
      </c>
      <c r="B31" s="8" t="s">
        <v>209</v>
      </c>
      <c r="C31" s="6" t="s">
        <v>7</v>
      </c>
      <c r="D31" s="121"/>
      <c r="E31" s="75">
        <v>22</v>
      </c>
      <c r="F31" s="112"/>
      <c r="G31" s="65">
        <f t="shared" si="1"/>
        <v>22</v>
      </c>
      <c r="H31" s="102"/>
      <c r="I31" s="65">
        <f t="shared" si="0"/>
        <v>22</v>
      </c>
      <c r="J31" s="109"/>
      <c r="K31" s="31"/>
      <c r="L31" s="31"/>
    </row>
    <row r="32" spans="1:12" ht="67.5" x14ac:dyDescent="0.2">
      <c r="A32" s="5">
        <v>1.1499999999999999</v>
      </c>
      <c r="B32" s="8" t="s">
        <v>210</v>
      </c>
      <c r="C32" s="6" t="s">
        <v>7</v>
      </c>
      <c r="D32" s="121"/>
      <c r="E32" s="75">
        <v>26</v>
      </c>
      <c r="F32" s="112"/>
      <c r="G32" s="65">
        <f t="shared" si="1"/>
        <v>26</v>
      </c>
      <c r="H32" s="102"/>
      <c r="I32" s="65">
        <f t="shared" si="0"/>
        <v>26</v>
      </c>
      <c r="J32" s="109"/>
      <c r="K32" s="31"/>
      <c r="L32" s="31"/>
    </row>
    <row r="33" spans="1:12" ht="67.5" x14ac:dyDescent="0.2">
      <c r="A33" s="5">
        <v>1.1599999999999999</v>
      </c>
      <c r="B33" s="8" t="s">
        <v>211</v>
      </c>
      <c r="C33" s="6" t="s">
        <v>7</v>
      </c>
      <c r="D33" s="121"/>
      <c r="E33" s="75">
        <v>31</v>
      </c>
      <c r="F33" s="112"/>
      <c r="G33" s="65">
        <f t="shared" si="1"/>
        <v>31</v>
      </c>
      <c r="H33" s="102"/>
      <c r="I33" s="65">
        <f t="shared" si="0"/>
        <v>31</v>
      </c>
      <c r="J33" s="109"/>
      <c r="K33" s="31"/>
      <c r="L33" s="31"/>
    </row>
    <row r="34" spans="1:12" ht="67.5" x14ac:dyDescent="0.2">
      <c r="A34" s="5">
        <v>1.17</v>
      </c>
      <c r="B34" s="8" t="s">
        <v>212</v>
      </c>
      <c r="C34" s="6" t="s">
        <v>7</v>
      </c>
      <c r="D34" s="121"/>
      <c r="E34" s="75">
        <v>38</v>
      </c>
      <c r="F34" s="112"/>
      <c r="G34" s="65">
        <f t="shared" si="1"/>
        <v>38</v>
      </c>
      <c r="H34" s="102"/>
      <c r="I34" s="65">
        <f t="shared" si="0"/>
        <v>38</v>
      </c>
      <c r="J34" s="109"/>
      <c r="K34" s="31"/>
      <c r="L34" s="31"/>
    </row>
    <row r="35" spans="1:12" ht="67.5" x14ac:dyDescent="0.2">
      <c r="A35" s="5">
        <v>1.18</v>
      </c>
      <c r="B35" s="8" t="s">
        <v>213</v>
      </c>
      <c r="C35" s="6" t="s">
        <v>7</v>
      </c>
      <c r="D35" s="121"/>
      <c r="E35" s="75">
        <v>42</v>
      </c>
      <c r="F35" s="112"/>
      <c r="G35" s="65">
        <f t="shared" si="1"/>
        <v>42</v>
      </c>
      <c r="H35" s="102"/>
      <c r="I35" s="65">
        <f t="shared" si="0"/>
        <v>42</v>
      </c>
      <c r="J35" s="109"/>
      <c r="K35" s="31"/>
      <c r="L35" s="31"/>
    </row>
    <row r="36" spans="1:12" ht="67.5" x14ac:dyDescent="0.2">
      <c r="A36" s="5">
        <v>1.19</v>
      </c>
      <c r="B36" s="8" t="s">
        <v>214</v>
      </c>
      <c r="C36" s="6" t="s">
        <v>7</v>
      </c>
      <c r="D36" s="121"/>
      <c r="E36" s="75">
        <v>48</v>
      </c>
      <c r="F36" s="112"/>
      <c r="G36" s="65">
        <f t="shared" si="1"/>
        <v>48</v>
      </c>
      <c r="H36" s="102"/>
      <c r="I36" s="65">
        <f t="shared" si="0"/>
        <v>48</v>
      </c>
      <c r="J36" s="109"/>
      <c r="K36" s="31"/>
      <c r="L36" s="31"/>
    </row>
    <row r="37" spans="1:12" ht="67.5" x14ac:dyDescent="0.2">
      <c r="A37" s="5">
        <v>1.2</v>
      </c>
      <c r="B37" s="8" t="s">
        <v>215</v>
      </c>
      <c r="C37" s="6" t="s">
        <v>7</v>
      </c>
      <c r="D37" s="121"/>
      <c r="E37" s="75">
        <v>62</v>
      </c>
      <c r="F37" s="112"/>
      <c r="G37" s="65">
        <f t="shared" si="1"/>
        <v>62</v>
      </c>
      <c r="H37" s="102"/>
      <c r="I37" s="65">
        <f t="shared" si="0"/>
        <v>62</v>
      </c>
      <c r="J37" s="109"/>
      <c r="K37" s="31"/>
      <c r="L37" s="31"/>
    </row>
    <row r="38" spans="1:12" x14ac:dyDescent="0.2">
      <c r="A38" s="5">
        <v>1.21</v>
      </c>
      <c r="B38" s="8" t="s">
        <v>12</v>
      </c>
      <c r="C38" s="6" t="s">
        <v>3</v>
      </c>
      <c r="D38" s="121"/>
      <c r="E38" s="75">
        <v>5</v>
      </c>
      <c r="F38" s="112"/>
      <c r="G38" s="65">
        <f t="shared" si="1"/>
        <v>5</v>
      </c>
      <c r="H38" s="102"/>
      <c r="I38" s="65">
        <f t="shared" si="0"/>
        <v>5</v>
      </c>
      <c r="J38" s="109"/>
      <c r="K38" s="31"/>
      <c r="L38" s="31"/>
    </row>
    <row r="39" spans="1:12" ht="40.5" x14ac:dyDescent="0.2">
      <c r="A39" s="5">
        <v>1.22</v>
      </c>
      <c r="B39" s="8" t="s">
        <v>207</v>
      </c>
      <c r="C39" s="6" t="s">
        <v>3</v>
      </c>
      <c r="D39" s="121"/>
      <c r="E39" s="75">
        <v>25</v>
      </c>
      <c r="F39" s="112"/>
      <c r="G39" s="65">
        <f t="shared" si="1"/>
        <v>25</v>
      </c>
      <c r="H39" s="102"/>
      <c r="I39" s="65">
        <f t="shared" si="0"/>
        <v>25</v>
      </c>
      <c r="J39" s="109"/>
      <c r="K39" s="31"/>
      <c r="L39" s="31"/>
    </row>
    <row r="40" spans="1:12" ht="27" x14ac:dyDescent="0.2">
      <c r="A40" s="5">
        <v>1.23</v>
      </c>
      <c r="B40" s="9" t="s">
        <v>119</v>
      </c>
      <c r="C40" s="6" t="s">
        <v>3</v>
      </c>
      <c r="D40" s="121"/>
      <c r="E40" s="75">
        <v>6</v>
      </c>
      <c r="F40" s="112"/>
      <c r="G40" s="65">
        <f t="shared" si="1"/>
        <v>6</v>
      </c>
      <c r="H40" s="102"/>
      <c r="I40" s="65">
        <f t="shared" si="0"/>
        <v>6</v>
      </c>
      <c r="J40" s="109"/>
      <c r="K40" s="31"/>
      <c r="L40" s="31"/>
    </row>
    <row r="41" spans="1:12" ht="27" x14ac:dyDescent="0.2">
      <c r="A41" s="5">
        <v>1.24</v>
      </c>
      <c r="B41" s="9" t="s">
        <v>120</v>
      </c>
      <c r="C41" s="6" t="s">
        <v>3</v>
      </c>
      <c r="D41" s="121"/>
      <c r="E41" s="75">
        <v>7.5</v>
      </c>
      <c r="F41" s="112"/>
      <c r="G41" s="65">
        <f t="shared" si="1"/>
        <v>7.5</v>
      </c>
      <c r="H41" s="102"/>
      <c r="I41" s="65">
        <f t="shared" si="0"/>
        <v>7.5</v>
      </c>
      <c r="J41" s="109"/>
      <c r="K41" s="31"/>
      <c r="L41" s="31"/>
    </row>
    <row r="42" spans="1:12" ht="27" x14ac:dyDescent="0.2">
      <c r="A42" s="5">
        <v>1.25</v>
      </c>
      <c r="B42" s="9" t="s">
        <v>121</v>
      </c>
      <c r="C42" s="6" t="s">
        <v>3</v>
      </c>
      <c r="D42" s="121"/>
      <c r="E42" s="75">
        <v>9</v>
      </c>
      <c r="F42" s="112"/>
      <c r="G42" s="65">
        <f t="shared" si="1"/>
        <v>9</v>
      </c>
      <c r="H42" s="102"/>
      <c r="I42" s="65">
        <f t="shared" si="0"/>
        <v>9</v>
      </c>
      <c r="J42" s="109"/>
      <c r="K42" s="31"/>
      <c r="L42" s="31"/>
    </row>
    <row r="43" spans="1:12" ht="27" x14ac:dyDescent="0.2">
      <c r="A43" s="5">
        <v>1.26</v>
      </c>
      <c r="B43" s="9" t="s">
        <v>122</v>
      </c>
      <c r="C43" s="6" t="s">
        <v>3</v>
      </c>
      <c r="D43" s="121"/>
      <c r="E43" s="75">
        <v>12</v>
      </c>
      <c r="F43" s="112"/>
      <c r="G43" s="65">
        <f t="shared" si="1"/>
        <v>12</v>
      </c>
      <c r="H43" s="102"/>
      <c r="I43" s="65">
        <f t="shared" si="0"/>
        <v>12</v>
      </c>
      <c r="J43" s="109"/>
      <c r="K43" s="31"/>
      <c r="L43" s="31"/>
    </row>
    <row r="44" spans="1:12" ht="27" x14ac:dyDescent="0.2">
      <c r="A44" s="5">
        <v>1.27</v>
      </c>
      <c r="B44" s="9" t="s">
        <v>123</v>
      </c>
      <c r="C44" s="6" t="s">
        <v>3</v>
      </c>
      <c r="D44" s="121"/>
      <c r="E44" s="75">
        <v>18</v>
      </c>
      <c r="F44" s="112"/>
      <c r="G44" s="65">
        <f t="shared" si="1"/>
        <v>18</v>
      </c>
      <c r="H44" s="102"/>
      <c r="I44" s="65">
        <f t="shared" si="0"/>
        <v>18</v>
      </c>
      <c r="J44" s="109"/>
      <c r="K44" s="31"/>
      <c r="L44" s="31"/>
    </row>
    <row r="45" spans="1:12" ht="27" x14ac:dyDescent="0.2">
      <c r="A45" s="5">
        <v>1.28</v>
      </c>
      <c r="B45" s="9" t="s">
        <v>124</v>
      </c>
      <c r="C45" s="6" t="s">
        <v>3</v>
      </c>
      <c r="D45" s="121"/>
      <c r="E45" s="75">
        <v>21</v>
      </c>
      <c r="F45" s="112"/>
      <c r="G45" s="65">
        <f t="shared" si="1"/>
        <v>21</v>
      </c>
      <c r="H45" s="102"/>
      <c r="I45" s="65">
        <f t="shared" si="0"/>
        <v>21</v>
      </c>
      <c r="J45" s="109"/>
      <c r="K45" s="31"/>
      <c r="L45" s="31"/>
    </row>
    <row r="46" spans="1:12" ht="27" x14ac:dyDescent="0.2">
      <c r="A46" s="5">
        <v>1.29</v>
      </c>
      <c r="B46" s="9" t="s">
        <v>125</v>
      </c>
      <c r="C46" s="6" t="s">
        <v>3</v>
      </c>
      <c r="D46" s="121"/>
      <c r="E46" s="75">
        <v>36</v>
      </c>
      <c r="F46" s="112"/>
      <c r="G46" s="65">
        <f t="shared" si="1"/>
        <v>36</v>
      </c>
      <c r="H46" s="102"/>
      <c r="I46" s="65">
        <f t="shared" si="0"/>
        <v>36</v>
      </c>
      <c r="J46" s="109"/>
      <c r="K46" s="31"/>
      <c r="L46" s="31"/>
    </row>
    <row r="47" spans="1:12" ht="27" x14ac:dyDescent="0.2">
      <c r="A47" s="5">
        <v>1.3</v>
      </c>
      <c r="B47" s="9" t="s">
        <v>126</v>
      </c>
      <c r="C47" s="6" t="s">
        <v>3</v>
      </c>
      <c r="D47" s="121"/>
      <c r="E47" s="75">
        <v>58</v>
      </c>
      <c r="F47" s="112"/>
      <c r="G47" s="65">
        <f t="shared" si="1"/>
        <v>58</v>
      </c>
      <c r="H47" s="102"/>
      <c r="I47" s="65">
        <f t="shared" si="0"/>
        <v>58</v>
      </c>
      <c r="J47" s="109"/>
      <c r="K47" s="31"/>
      <c r="L47" s="31"/>
    </row>
    <row r="48" spans="1:12" ht="27" x14ac:dyDescent="0.2">
      <c r="A48" s="5">
        <v>1.31</v>
      </c>
      <c r="B48" s="9" t="s">
        <v>127</v>
      </c>
      <c r="C48" s="6" t="s">
        <v>3</v>
      </c>
      <c r="D48" s="121"/>
      <c r="E48" s="75">
        <v>112</v>
      </c>
      <c r="F48" s="112"/>
      <c r="G48" s="65">
        <f t="shared" si="1"/>
        <v>112</v>
      </c>
      <c r="H48" s="102"/>
      <c r="I48" s="65">
        <f t="shared" si="0"/>
        <v>112</v>
      </c>
      <c r="J48" s="109"/>
      <c r="K48" s="31"/>
      <c r="L48" s="31"/>
    </row>
    <row r="49" spans="1:12" ht="27" x14ac:dyDescent="0.2">
      <c r="A49" s="5">
        <v>1.32</v>
      </c>
      <c r="B49" s="9" t="s">
        <v>128</v>
      </c>
      <c r="C49" s="6" t="s">
        <v>3</v>
      </c>
      <c r="D49" s="121"/>
      <c r="E49" s="75">
        <v>58</v>
      </c>
      <c r="F49" s="112"/>
      <c r="G49" s="65">
        <f t="shared" si="1"/>
        <v>58</v>
      </c>
      <c r="H49" s="102"/>
      <c r="I49" s="65">
        <f t="shared" si="0"/>
        <v>58</v>
      </c>
      <c r="J49" s="109"/>
      <c r="K49" s="31"/>
      <c r="L49" s="31"/>
    </row>
    <row r="50" spans="1:12" ht="27" x14ac:dyDescent="0.2">
      <c r="A50" s="5">
        <v>1.33</v>
      </c>
      <c r="B50" s="9" t="s">
        <v>129</v>
      </c>
      <c r="C50" s="6" t="s">
        <v>3</v>
      </c>
      <c r="D50" s="121"/>
      <c r="E50" s="75">
        <v>91</v>
      </c>
      <c r="F50" s="112"/>
      <c r="G50" s="65">
        <f t="shared" si="1"/>
        <v>91</v>
      </c>
      <c r="H50" s="102"/>
      <c r="I50" s="65">
        <f t="shared" si="0"/>
        <v>91</v>
      </c>
      <c r="J50" s="109"/>
      <c r="K50" s="31"/>
      <c r="L50" s="31"/>
    </row>
    <row r="51" spans="1:12" ht="27" x14ac:dyDescent="0.2">
      <c r="A51" s="5">
        <v>1.34</v>
      </c>
      <c r="B51" s="9" t="s">
        <v>130</v>
      </c>
      <c r="C51" s="6" t="s">
        <v>3</v>
      </c>
      <c r="D51" s="121"/>
      <c r="E51" s="75">
        <v>179</v>
      </c>
      <c r="F51" s="112"/>
      <c r="G51" s="65">
        <f t="shared" si="1"/>
        <v>179</v>
      </c>
      <c r="H51" s="102"/>
      <c r="I51" s="65">
        <f t="shared" si="0"/>
        <v>179</v>
      </c>
      <c r="J51" s="109"/>
      <c r="K51" s="31"/>
      <c r="L51" s="31"/>
    </row>
    <row r="52" spans="1:12" ht="27" x14ac:dyDescent="0.2">
      <c r="A52" s="5">
        <v>1.35</v>
      </c>
      <c r="B52" s="8" t="s">
        <v>14</v>
      </c>
      <c r="C52" s="6" t="s">
        <v>7</v>
      </c>
      <c r="D52" s="121"/>
      <c r="E52" s="75">
        <v>330</v>
      </c>
      <c r="F52" s="112"/>
      <c r="G52" s="65">
        <f t="shared" si="1"/>
        <v>330</v>
      </c>
      <c r="H52" s="102"/>
      <c r="I52" s="65">
        <f t="shared" si="0"/>
        <v>330</v>
      </c>
      <c r="J52" s="109"/>
      <c r="K52" s="31"/>
      <c r="L52" s="31"/>
    </row>
    <row r="53" spans="1:12" ht="27" x14ac:dyDescent="0.2">
      <c r="A53" s="5">
        <v>1.36</v>
      </c>
      <c r="B53" s="8" t="s">
        <v>15</v>
      </c>
      <c r="C53" s="6" t="s">
        <v>7</v>
      </c>
      <c r="D53" s="121"/>
      <c r="E53" s="75">
        <v>585</v>
      </c>
      <c r="F53" s="112"/>
      <c r="G53" s="65">
        <f t="shared" si="1"/>
        <v>585</v>
      </c>
      <c r="H53" s="102"/>
      <c r="I53" s="65">
        <f t="shared" si="0"/>
        <v>585</v>
      </c>
      <c r="J53" s="109"/>
      <c r="K53" s="31"/>
      <c r="L53" s="31"/>
    </row>
    <row r="54" spans="1:12" ht="27" x14ac:dyDescent="0.2">
      <c r="A54" s="5">
        <v>1.37</v>
      </c>
      <c r="B54" s="9" t="s">
        <v>16</v>
      </c>
      <c r="C54" s="6" t="s">
        <v>7</v>
      </c>
      <c r="D54" s="121"/>
      <c r="E54" s="75">
        <v>28</v>
      </c>
      <c r="F54" s="112"/>
      <c r="G54" s="65">
        <f t="shared" si="1"/>
        <v>28</v>
      </c>
      <c r="H54" s="102"/>
      <c r="I54" s="65">
        <f t="shared" si="0"/>
        <v>28</v>
      </c>
      <c r="J54" s="109"/>
      <c r="K54" s="31"/>
      <c r="L54" s="31"/>
    </row>
    <row r="55" spans="1:12" x14ac:dyDescent="0.2">
      <c r="A55" s="5">
        <v>1.38</v>
      </c>
      <c r="B55" s="9" t="s">
        <v>17</v>
      </c>
      <c r="C55" s="6" t="s">
        <v>7</v>
      </c>
      <c r="D55" s="121"/>
      <c r="E55" s="75">
        <v>150</v>
      </c>
      <c r="F55" s="112"/>
      <c r="G55" s="65">
        <f t="shared" si="1"/>
        <v>150</v>
      </c>
      <c r="H55" s="102"/>
      <c r="I55" s="65">
        <f t="shared" si="0"/>
        <v>150</v>
      </c>
      <c r="J55" s="109"/>
      <c r="K55" s="31"/>
      <c r="L55" s="31"/>
    </row>
    <row r="56" spans="1:12" x14ac:dyDescent="0.2">
      <c r="A56" s="5">
        <v>1.39</v>
      </c>
      <c r="B56" s="8" t="s">
        <v>18</v>
      </c>
      <c r="C56" s="6" t="s">
        <v>7</v>
      </c>
      <c r="D56" s="121"/>
      <c r="E56" s="75">
        <v>55</v>
      </c>
      <c r="F56" s="112"/>
      <c r="G56" s="65">
        <f t="shared" si="1"/>
        <v>55</v>
      </c>
      <c r="H56" s="102"/>
      <c r="I56" s="65">
        <f t="shared" si="0"/>
        <v>55</v>
      </c>
      <c r="J56" s="109"/>
      <c r="K56" s="31"/>
      <c r="L56" s="31"/>
    </row>
    <row r="57" spans="1:12" x14ac:dyDescent="0.2">
      <c r="A57" s="5">
        <v>1.4</v>
      </c>
      <c r="B57" s="8" t="s">
        <v>19</v>
      </c>
      <c r="C57" s="6" t="s">
        <v>7</v>
      </c>
      <c r="D57" s="121"/>
      <c r="E57" s="75">
        <v>260</v>
      </c>
      <c r="F57" s="112"/>
      <c r="G57" s="65">
        <f t="shared" si="1"/>
        <v>260</v>
      </c>
      <c r="H57" s="102"/>
      <c r="I57" s="65">
        <f t="shared" si="0"/>
        <v>260</v>
      </c>
      <c r="J57" s="109"/>
      <c r="K57" s="31"/>
      <c r="L57" s="31"/>
    </row>
    <row r="58" spans="1:12" ht="27" x14ac:dyDescent="0.2">
      <c r="A58" s="5">
        <v>1.41</v>
      </c>
      <c r="B58" s="8" t="s">
        <v>20</v>
      </c>
      <c r="C58" s="6" t="s">
        <v>7</v>
      </c>
      <c r="D58" s="121"/>
      <c r="E58" s="75">
        <v>170</v>
      </c>
      <c r="F58" s="112"/>
      <c r="G58" s="65">
        <f t="shared" si="1"/>
        <v>170</v>
      </c>
      <c r="H58" s="102"/>
      <c r="I58" s="65">
        <f t="shared" si="0"/>
        <v>170</v>
      </c>
      <c r="J58" s="109"/>
      <c r="K58" s="31"/>
      <c r="L58" s="31"/>
    </row>
    <row r="59" spans="1:12" x14ac:dyDescent="0.2">
      <c r="A59" s="5">
        <v>1.42</v>
      </c>
      <c r="B59" s="8" t="s">
        <v>113</v>
      </c>
      <c r="C59" s="6" t="s">
        <v>7</v>
      </c>
      <c r="D59" s="121"/>
      <c r="E59" s="75">
        <v>3</v>
      </c>
      <c r="F59" s="112"/>
      <c r="G59" s="65">
        <f t="shared" si="1"/>
        <v>3</v>
      </c>
      <c r="H59" s="102"/>
      <c r="I59" s="65">
        <f t="shared" si="0"/>
        <v>3</v>
      </c>
      <c r="J59" s="109"/>
      <c r="K59" s="31"/>
      <c r="L59" s="31"/>
    </row>
    <row r="60" spans="1:12" ht="27" x14ac:dyDescent="0.2">
      <c r="A60" s="5">
        <v>1.43</v>
      </c>
      <c r="B60" s="8" t="s">
        <v>21</v>
      </c>
      <c r="C60" s="6" t="s">
        <v>7</v>
      </c>
      <c r="D60" s="121"/>
      <c r="E60" s="75">
        <v>410</v>
      </c>
      <c r="F60" s="112"/>
      <c r="G60" s="65">
        <f t="shared" si="1"/>
        <v>410</v>
      </c>
      <c r="H60" s="102"/>
      <c r="I60" s="65">
        <f t="shared" si="0"/>
        <v>410</v>
      </c>
      <c r="J60" s="109"/>
      <c r="K60" s="31"/>
      <c r="L60" s="31"/>
    </row>
    <row r="61" spans="1:12" ht="27" x14ac:dyDescent="0.2">
      <c r="A61" s="5">
        <v>1.44</v>
      </c>
      <c r="B61" s="8" t="s">
        <v>114</v>
      </c>
      <c r="C61" s="6" t="s">
        <v>7</v>
      </c>
      <c r="D61" s="121"/>
      <c r="E61" s="75">
        <v>385</v>
      </c>
      <c r="F61" s="112"/>
      <c r="G61" s="65">
        <f t="shared" si="1"/>
        <v>385</v>
      </c>
      <c r="H61" s="102"/>
      <c r="I61" s="65">
        <f t="shared" si="0"/>
        <v>385</v>
      </c>
      <c r="J61" s="109"/>
      <c r="K61" s="31"/>
      <c r="L61" s="31"/>
    </row>
    <row r="62" spans="1:12" ht="27" x14ac:dyDescent="0.2">
      <c r="A62" s="5">
        <v>1.45</v>
      </c>
      <c r="B62" s="8" t="s">
        <v>22</v>
      </c>
      <c r="C62" s="6" t="s">
        <v>7</v>
      </c>
      <c r="D62" s="121"/>
      <c r="E62" s="75">
        <v>4</v>
      </c>
      <c r="F62" s="112"/>
      <c r="G62" s="65">
        <f t="shared" si="1"/>
        <v>4</v>
      </c>
      <c r="H62" s="102"/>
      <c r="I62" s="65">
        <f t="shared" si="0"/>
        <v>4</v>
      </c>
      <c r="J62" s="109"/>
      <c r="K62" s="31"/>
      <c r="L62" s="31"/>
    </row>
    <row r="63" spans="1:12" ht="27" x14ac:dyDescent="0.2">
      <c r="A63" s="5">
        <v>1.46</v>
      </c>
      <c r="B63" s="8" t="s">
        <v>23</v>
      </c>
      <c r="C63" s="6" t="s">
        <v>7</v>
      </c>
      <c r="D63" s="121"/>
      <c r="E63" s="75">
        <v>8</v>
      </c>
      <c r="F63" s="112"/>
      <c r="G63" s="65">
        <f t="shared" si="1"/>
        <v>8</v>
      </c>
      <c r="H63" s="102"/>
      <c r="I63" s="65">
        <f t="shared" si="0"/>
        <v>8</v>
      </c>
      <c r="J63" s="109"/>
      <c r="K63" s="31"/>
      <c r="L63" s="31"/>
    </row>
    <row r="64" spans="1:12" ht="40.5" x14ac:dyDescent="0.2">
      <c r="A64" s="5">
        <v>1.47</v>
      </c>
      <c r="B64" s="8" t="s">
        <v>24</v>
      </c>
      <c r="C64" s="6" t="s">
        <v>7</v>
      </c>
      <c r="D64" s="121"/>
      <c r="E64" s="75">
        <v>1750</v>
      </c>
      <c r="F64" s="112"/>
      <c r="G64" s="65">
        <f t="shared" si="1"/>
        <v>1750</v>
      </c>
      <c r="H64" s="102"/>
      <c r="I64" s="65">
        <f t="shared" si="0"/>
        <v>1750</v>
      </c>
      <c r="J64" s="109"/>
      <c r="K64" s="31"/>
      <c r="L64" s="31"/>
    </row>
    <row r="65" spans="1:12" ht="54" x14ac:dyDescent="0.2">
      <c r="A65" s="5">
        <v>1.48</v>
      </c>
      <c r="B65" s="8" t="s">
        <v>25</v>
      </c>
      <c r="C65" s="6" t="s">
        <v>7</v>
      </c>
      <c r="D65" s="121"/>
      <c r="E65" s="75">
        <v>2450</v>
      </c>
      <c r="F65" s="112"/>
      <c r="G65" s="65">
        <f t="shared" si="1"/>
        <v>2450</v>
      </c>
      <c r="H65" s="102"/>
      <c r="I65" s="65">
        <f t="shared" si="0"/>
        <v>2450</v>
      </c>
      <c r="J65" s="109"/>
      <c r="K65" s="31"/>
      <c r="L65" s="31"/>
    </row>
    <row r="66" spans="1:12" ht="40.5" x14ac:dyDescent="0.2">
      <c r="A66" s="5">
        <v>1.49</v>
      </c>
      <c r="B66" s="8" t="s">
        <v>26</v>
      </c>
      <c r="C66" s="6" t="s">
        <v>7</v>
      </c>
      <c r="D66" s="121"/>
      <c r="E66" s="75">
        <v>1230</v>
      </c>
      <c r="F66" s="112"/>
      <c r="G66" s="65">
        <f t="shared" si="1"/>
        <v>1230</v>
      </c>
      <c r="H66" s="102"/>
      <c r="I66" s="65">
        <f t="shared" si="0"/>
        <v>1230</v>
      </c>
      <c r="J66" s="109"/>
      <c r="K66" s="31"/>
      <c r="L66" s="31"/>
    </row>
    <row r="67" spans="1:12" ht="40.5" x14ac:dyDescent="0.2">
      <c r="A67" s="5">
        <v>1.5</v>
      </c>
      <c r="B67" s="8" t="s">
        <v>27</v>
      </c>
      <c r="C67" s="6" t="s">
        <v>7</v>
      </c>
      <c r="D67" s="121"/>
      <c r="E67" s="75">
        <v>1540</v>
      </c>
      <c r="F67" s="112"/>
      <c r="G67" s="65">
        <f t="shared" si="1"/>
        <v>1540</v>
      </c>
      <c r="H67" s="102"/>
      <c r="I67" s="65">
        <f t="shared" si="0"/>
        <v>1540</v>
      </c>
      <c r="J67" s="109"/>
      <c r="K67" s="31"/>
      <c r="L67" s="31"/>
    </row>
    <row r="68" spans="1:12" ht="40.5" x14ac:dyDescent="0.2">
      <c r="A68" s="5">
        <v>1.51</v>
      </c>
      <c r="B68" s="47" t="s">
        <v>317</v>
      </c>
      <c r="C68" s="6" t="s">
        <v>7</v>
      </c>
      <c r="D68" s="122"/>
      <c r="E68" s="75">
        <v>55</v>
      </c>
      <c r="F68" s="113"/>
      <c r="G68" s="65">
        <f t="shared" si="1"/>
        <v>55</v>
      </c>
      <c r="H68" s="102"/>
      <c r="I68" s="65">
        <f t="shared" si="0"/>
        <v>55</v>
      </c>
      <c r="J68" s="110"/>
      <c r="K68" s="31"/>
      <c r="L68" s="31"/>
    </row>
    <row r="69" spans="1:12" ht="26.1" customHeight="1" x14ac:dyDescent="0.2">
      <c r="A69" s="10"/>
      <c r="B69" s="10" t="s">
        <v>13</v>
      </c>
      <c r="C69" s="58"/>
      <c r="D69" s="123"/>
      <c r="E69" s="76"/>
      <c r="F69" s="98"/>
      <c r="G69" s="70">
        <f>SUM(G18:G68)</f>
        <v>17369</v>
      </c>
      <c r="H69" s="104"/>
      <c r="I69" s="70">
        <f>SUM(I18:I68)</f>
        <v>17369</v>
      </c>
      <c r="J69" s="32">
        <f>I69*D18</f>
        <v>0</v>
      </c>
      <c r="K69" s="58"/>
      <c r="L69" s="58"/>
    </row>
    <row r="70" spans="1:12" ht="18.75" x14ac:dyDescent="0.2">
      <c r="A70" s="11" t="s">
        <v>310</v>
      </c>
      <c r="B70" s="12" t="s">
        <v>348</v>
      </c>
      <c r="C70" s="13"/>
      <c r="D70" s="124"/>
      <c r="E70" s="71"/>
      <c r="F70" s="99"/>
      <c r="G70" s="71"/>
      <c r="H70" s="99"/>
      <c r="I70" s="71"/>
      <c r="J70" s="34"/>
      <c r="K70" s="33"/>
      <c r="L70" s="33"/>
    </row>
    <row r="71" spans="1:12" ht="27" x14ac:dyDescent="0.2">
      <c r="A71" s="15">
        <v>2.0099999999999998</v>
      </c>
      <c r="B71" s="7" t="s">
        <v>53</v>
      </c>
      <c r="C71" s="6" t="s">
        <v>7</v>
      </c>
      <c r="D71" s="125">
        <v>0.2</v>
      </c>
      <c r="E71" s="75">
        <v>890</v>
      </c>
      <c r="F71" s="111"/>
      <c r="G71" s="65">
        <f t="shared" ref="G71:G102" si="2">E71*(1-F$244)</f>
        <v>890</v>
      </c>
      <c r="H71" s="102"/>
      <c r="I71" s="65">
        <f t="shared" ref="I71:I134" si="3">G71*(1+H71)</f>
        <v>890</v>
      </c>
      <c r="J71" s="108"/>
      <c r="K71" s="31"/>
      <c r="L71" s="31"/>
    </row>
    <row r="72" spans="1:12" ht="27" x14ac:dyDescent="0.2">
      <c r="A72" s="15">
        <v>2.02</v>
      </c>
      <c r="B72" s="7" t="s">
        <v>54</v>
      </c>
      <c r="C72" s="6" t="s">
        <v>7</v>
      </c>
      <c r="D72" s="126"/>
      <c r="E72" s="75">
        <v>920</v>
      </c>
      <c r="F72" s="112"/>
      <c r="G72" s="65">
        <f t="shared" si="2"/>
        <v>920</v>
      </c>
      <c r="H72" s="102"/>
      <c r="I72" s="65">
        <f t="shared" si="3"/>
        <v>920</v>
      </c>
      <c r="J72" s="109"/>
      <c r="K72" s="31"/>
      <c r="L72" s="31"/>
    </row>
    <row r="73" spans="1:12" ht="27" x14ac:dyDescent="0.2">
      <c r="A73" s="15">
        <v>2.0299999999999998</v>
      </c>
      <c r="B73" s="7" t="s">
        <v>55</v>
      </c>
      <c r="C73" s="6" t="s">
        <v>7</v>
      </c>
      <c r="D73" s="126"/>
      <c r="E73" s="65">
        <v>1500</v>
      </c>
      <c r="F73" s="112"/>
      <c r="G73" s="65">
        <f t="shared" si="2"/>
        <v>1500</v>
      </c>
      <c r="H73" s="102"/>
      <c r="I73" s="65">
        <f t="shared" si="3"/>
        <v>1500</v>
      </c>
      <c r="J73" s="109"/>
      <c r="K73" s="31"/>
      <c r="L73" s="31"/>
    </row>
    <row r="74" spans="1:12" ht="27" x14ac:dyDescent="0.2">
      <c r="A74" s="15">
        <v>2.04</v>
      </c>
      <c r="B74" s="7" t="s">
        <v>56</v>
      </c>
      <c r="C74" s="6" t="s">
        <v>7</v>
      </c>
      <c r="D74" s="126"/>
      <c r="E74" s="65">
        <v>2100</v>
      </c>
      <c r="F74" s="112"/>
      <c r="G74" s="65">
        <f t="shared" si="2"/>
        <v>2100</v>
      </c>
      <c r="H74" s="102"/>
      <c r="I74" s="65">
        <f t="shared" si="3"/>
        <v>2100</v>
      </c>
      <c r="J74" s="109"/>
      <c r="K74" s="31"/>
      <c r="L74" s="31"/>
    </row>
    <row r="75" spans="1:12" ht="121.5" x14ac:dyDescent="0.2">
      <c r="A75" s="15">
        <v>2.0499999999999998</v>
      </c>
      <c r="B75" s="8" t="s">
        <v>364</v>
      </c>
      <c r="C75" s="6" t="s">
        <v>7</v>
      </c>
      <c r="D75" s="126"/>
      <c r="E75" s="75">
        <v>8000</v>
      </c>
      <c r="F75" s="112"/>
      <c r="G75" s="65">
        <f t="shared" si="2"/>
        <v>8000</v>
      </c>
      <c r="H75" s="102"/>
      <c r="I75" s="65">
        <f t="shared" si="3"/>
        <v>8000</v>
      </c>
      <c r="J75" s="109"/>
      <c r="K75" s="31"/>
      <c r="L75" s="31"/>
    </row>
    <row r="76" spans="1:12" x14ac:dyDescent="0.2">
      <c r="A76" s="15">
        <v>2.06</v>
      </c>
      <c r="B76" s="8" t="s">
        <v>79</v>
      </c>
      <c r="C76" s="6" t="s">
        <v>7</v>
      </c>
      <c r="D76" s="126"/>
      <c r="E76" s="75">
        <v>1250</v>
      </c>
      <c r="F76" s="112"/>
      <c r="G76" s="65">
        <f t="shared" si="2"/>
        <v>1250</v>
      </c>
      <c r="H76" s="102"/>
      <c r="I76" s="65">
        <f t="shared" si="3"/>
        <v>1250</v>
      </c>
      <c r="J76" s="109"/>
      <c r="K76" s="31"/>
      <c r="L76" s="31"/>
    </row>
    <row r="77" spans="1:12" ht="121.5" x14ac:dyDescent="0.2">
      <c r="A77" s="15">
        <v>2.0699999999999998</v>
      </c>
      <c r="B77" s="8" t="s">
        <v>363</v>
      </c>
      <c r="C77" s="6" t="s">
        <v>7</v>
      </c>
      <c r="D77" s="126"/>
      <c r="E77" s="75">
        <v>8000</v>
      </c>
      <c r="F77" s="112"/>
      <c r="G77" s="65">
        <f t="shared" si="2"/>
        <v>8000</v>
      </c>
      <c r="H77" s="102"/>
      <c r="I77" s="65">
        <f t="shared" si="3"/>
        <v>8000</v>
      </c>
      <c r="J77" s="109"/>
      <c r="K77" s="31"/>
      <c r="L77" s="31"/>
    </row>
    <row r="78" spans="1:12" x14ac:dyDescent="0.2">
      <c r="A78" s="15">
        <v>2.08</v>
      </c>
      <c r="B78" s="8" t="s">
        <v>79</v>
      </c>
      <c r="C78" s="6" t="s">
        <v>7</v>
      </c>
      <c r="D78" s="126"/>
      <c r="E78" s="75">
        <v>1250</v>
      </c>
      <c r="F78" s="112"/>
      <c r="G78" s="65">
        <f t="shared" si="2"/>
        <v>1250</v>
      </c>
      <c r="H78" s="102"/>
      <c r="I78" s="65">
        <f t="shared" si="3"/>
        <v>1250</v>
      </c>
      <c r="J78" s="109"/>
      <c r="K78" s="31"/>
      <c r="L78" s="31"/>
    </row>
    <row r="79" spans="1:12" ht="27" x14ac:dyDescent="0.2">
      <c r="A79" s="15">
        <v>2.09</v>
      </c>
      <c r="B79" s="8" t="s">
        <v>240</v>
      </c>
      <c r="C79" s="6" t="s">
        <v>5</v>
      </c>
      <c r="D79" s="126"/>
      <c r="E79" s="65">
        <v>1500</v>
      </c>
      <c r="F79" s="112"/>
      <c r="G79" s="65">
        <f t="shared" si="2"/>
        <v>1500</v>
      </c>
      <c r="H79" s="102"/>
      <c r="I79" s="65">
        <f t="shared" si="3"/>
        <v>1500</v>
      </c>
      <c r="J79" s="109"/>
      <c r="K79" s="31"/>
      <c r="L79" s="31"/>
    </row>
    <row r="80" spans="1:12" ht="27" x14ac:dyDescent="0.2">
      <c r="A80" s="15">
        <v>2.1</v>
      </c>
      <c r="B80" s="8" t="s">
        <v>241</v>
      </c>
      <c r="C80" s="6" t="s">
        <v>5</v>
      </c>
      <c r="D80" s="126"/>
      <c r="E80" s="65">
        <v>2500</v>
      </c>
      <c r="F80" s="112"/>
      <c r="G80" s="65">
        <f t="shared" si="2"/>
        <v>2500</v>
      </c>
      <c r="H80" s="102"/>
      <c r="I80" s="65">
        <f t="shared" si="3"/>
        <v>2500</v>
      </c>
      <c r="J80" s="109"/>
      <c r="K80" s="31"/>
      <c r="L80" s="31"/>
    </row>
    <row r="81" spans="1:12" ht="189" x14ac:dyDescent="0.2">
      <c r="A81" s="15">
        <v>2.11</v>
      </c>
      <c r="B81" s="7" t="s">
        <v>138</v>
      </c>
      <c r="C81" s="6" t="s">
        <v>7</v>
      </c>
      <c r="D81" s="126"/>
      <c r="E81" s="65">
        <v>9500</v>
      </c>
      <c r="F81" s="112"/>
      <c r="G81" s="65">
        <f t="shared" si="2"/>
        <v>9500</v>
      </c>
      <c r="H81" s="102"/>
      <c r="I81" s="65">
        <f t="shared" si="3"/>
        <v>9500</v>
      </c>
      <c r="J81" s="109"/>
      <c r="K81" s="31"/>
      <c r="L81" s="31"/>
    </row>
    <row r="82" spans="1:12" x14ac:dyDescent="0.2">
      <c r="A82" s="15">
        <v>2.12</v>
      </c>
      <c r="B82" s="8" t="s">
        <v>79</v>
      </c>
      <c r="C82" s="6" t="s">
        <v>7</v>
      </c>
      <c r="D82" s="126"/>
      <c r="E82" s="65">
        <v>1250</v>
      </c>
      <c r="F82" s="112"/>
      <c r="G82" s="65">
        <f t="shared" si="2"/>
        <v>1250</v>
      </c>
      <c r="H82" s="102"/>
      <c r="I82" s="65">
        <f t="shared" si="3"/>
        <v>1250</v>
      </c>
      <c r="J82" s="109"/>
      <c r="K82" s="31"/>
      <c r="L82" s="31"/>
    </row>
    <row r="83" spans="1:12" ht="189" x14ac:dyDescent="0.2">
      <c r="A83" s="15">
        <v>2.13</v>
      </c>
      <c r="B83" s="7" t="s">
        <v>139</v>
      </c>
      <c r="C83" s="6" t="s">
        <v>7</v>
      </c>
      <c r="D83" s="126"/>
      <c r="E83" s="65">
        <v>8500</v>
      </c>
      <c r="F83" s="112"/>
      <c r="G83" s="65">
        <f t="shared" si="2"/>
        <v>8500</v>
      </c>
      <c r="H83" s="102"/>
      <c r="I83" s="65">
        <f t="shared" si="3"/>
        <v>8500</v>
      </c>
      <c r="J83" s="109"/>
      <c r="K83" s="31"/>
      <c r="L83" s="31"/>
    </row>
    <row r="84" spans="1:12" x14ac:dyDescent="0.2">
      <c r="A84" s="15">
        <v>2.14</v>
      </c>
      <c r="B84" s="8" t="s">
        <v>79</v>
      </c>
      <c r="C84" s="6" t="s">
        <v>7</v>
      </c>
      <c r="D84" s="126"/>
      <c r="E84" s="65">
        <v>1250</v>
      </c>
      <c r="F84" s="112"/>
      <c r="G84" s="65">
        <f t="shared" si="2"/>
        <v>1250</v>
      </c>
      <c r="H84" s="102"/>
      <c r="I84" s="65">
        <f t="shared" si="3"/>
        <v>1250</v>
      </c>
      <c r="J84" s="109"/>
      <c r="K84" s="31"/>
      <c r="L84" s="31"/>
    </row>
    <row r="85" spans="1:12" ht="189" x14ac:dyDescent="0.2">
      <c r="A85" s="15">
        <v>2.15</v>
      </c>
      <c r="B85" s="7" t="s">
        <v>140</v>
      </c>
      <c r="C85" s="6" t="s">
        <v>7</v>
      </c>
      <c r="D85" s="126"/>
      <c r="E85" s="65">
        <v>10000</v>
      </c>
      <c r="F85" s="112"/>
      <c r="G85" s="65">
        <f t="shared" si="2"/>
        <v>10000</v>
      </c>
      <c r="H85" s="102"/>
      <c r="I85" s="65">
        <f t="shared" si="3"/>
        <v>10000</v>
      </c>
      <c r="J85" s="109"/>
      <c r="K85" s="31"/>
      <c r="L85" s="31"/>
    </row>
    <row r="86" spans="1:12" x14ac:dyDescent="0.2">
      <c r="A86" s="15">
        <v>2.16</v>
      </c>
      <c r="B86" s="8" t="s">
        <v>79</v>
      </c>
      <c r="C86" s="6" t="s">
        <v>7</v>
      </c>
      <c r="D86" s="126"/>
      <c r="E86" s="65">
        <v>1300</v>
      </c>
      <c r="F86" s="112"/>
      <c r="G86" s="65">
        <f t="shared" si="2"/>
        <v>1300</v>
      </c>
      <c r="H86" s="102"/>
      <c r="I86" s="65">
        <f t="shared" si="3"/>
        <v>1300</v>
      </c>
      <c r="J86" s="109"/>
      <c r="K86" s="31"/>
      <c r="L86" s="31"/>
    </row>
    <row r="87" spans="1:12" ht="27" x14ac:dyDescent="0.2">
      <c r="A87" s="15">
        <v>2.17</v>
      </c>
      <c r="B87" s="7" t="s">
        <v>235</v>
      </c>
      <c r="C87" s="6" t="s">
        <v>7</v>
      </c>
      <c r="D87" s="126"/>
      <c r="E87" s="65">
        <v>200</v>
      </c>
      <c r="F87" s="112"/>
      <c r="G87" s="65">
        <f t="shared" si="2"/>
        <v>200</v>
      </c>
      <c r="H87" s="102"/>
      <c r="I87" s="65">
        <f t="shared" si="3"/>
        <v>200</v>
      </c>
      <c r="J87" s="109"/>
      <c r="K87" s="31"/>
      <c r="L87" s="31"/>
    </row>
    <row r="88" spans="1:12" ht="27" x14ac:dyDescent="0.2">
      <c r="A88" s="15">
        <v>2.1800000000000002</v>
      </c>
      <c r="B88" s="7" t="s">
        <v>236</v>
      </c>
      <c r="C88" s="6" t="s">
        <v>7</v>
      </c>
      <c r="D88" s="126"/>
      <c r="E88" s="65">
        <v>400</v>
      </c>
      <c r="F88" s="112"/>
      <c r="G88" s="65">
        <f t="shared" si="2"/>
        <v>400</v>
      </c>
      <c r="H88" s="102"/>
      <c r="I88" s="65">
        <f t="shared" si="3"/>
        <v>400</v>
      </c>
      <c r="J88" s="109"/>
      <c r="K88" s="31"/>
      <c r="L88" s="31"/>
    </row>
    <row r="89" spans="1:12" ht="40.5" x14ac:dyDescent="0.2">
      <c r="A89" s="15">
        <v>2.19</v>
      </c>
      <c r="B89" s="7" t="s">
        <v>237</v>
      </c>
      <c r="C89" s="6" t="s">
        <v>7</v>
      </c>
      <c r="D89" s="126"/>
      <c r="E89" s="65">
        <v>35</v>
      </c>
      <c r="F89" s="112"/>
      <c r="G89" s="65">
        <f t="shared" si="2"/>
        <v>35</v>
      </c>
      <c r="H89" s="102"/>
      <c r="I89" s="65">
        <f t="shared" si="3"/>
        <v>35</v>
      </c>
      <c r="J89" s="109"/>
      <c r="K89" s="31"/>
      <c r="L89" s="31"/>
    </row>
    <row r="90" spans="1:12" x14ac:dyDescent="0.2">
      <c r="A90" s="15">
        <v>2.2000000000000002</v>
      </c>
      <c r="B90" s="7" t="s">
        <v>238</v>
      </c>
      <c r="C90" s="6" t="s">
        <v>7</v>
      </c>
      <c r="D90" s="126"/>
      <c r="E90" s="65">
        <v>300</v>
      </c>
      <c r="F90" s="112"/>
      <c r="G90" s="65">
        <f t="shared" si="2"/>
        <v>300</v>
      </c>
      <c r="H90" s="102"/>
      <c r="I90" s="65">
        <f t="shared" si="3"/>
        <v>300</v>
      </c>
      <c r="J90" s="109"/>
      <c r="K90" s="31"/>
      <c r="L90" s="31"/>
    </row>
    <row r="91" spans="1:12" x14ac:dyDescent="0.2">
      <c r="A91" s="15">
        <v>2.21</v>
      </c>
      <c r="B91" s="7" t="s">
        <v>239</v>
      </c>
      <c r="C91" s="6" t="s">
        <v>7</v>
      </c>
      <c r="D91" s="126"/>
      <c r="E91" s="65">
        <v>300</v>
      </c>
      <c r="F91" s="112"/>
      <c r="G91" s="65">
        <f t="shared" si="2"/>
        <v>300</v>
      </c>
      <c r="H91" s="102"/>
      <c r="I91" s="65">
        <f t="shared" si="3"/>
        <v>300</v>
      </c>
      <c r="J91" s="109"/>
      <c r="K91" s="31"/>
      <c r="L91" s="31"/>
    </row>
    <row r="92" spans="1:12" x14ac:dyDescent="0.2">
      <c r="A92" s="15">
        <v>2.2200000000000002</v>
      </c>
      <c r="B92" s="7" t="s">
        <v>57</v>
      </c>
      <c r="C92" s="6" t="s">
        <v>7</v>
      </c>
      <c r="D92" s="126"/>
      <c r="E92" s="65">
        <v>20</v>
      </c>
      <c r="F92" s="112"/>
      <c r="G92" s="65">
        <f t="shared" si="2"/>
        <v>20</v>
      </c>
      <c r="H92" s="102"/>
      <c r="I92" s="65">
        <f t="shared" si="3"/>
        <v>20</v>
      </c>
      <c r="J92" s="109"/>
      <c r="K92" s="31"/>
      <c r="L92" s="31"/>
    </row>
    <row r="93" spans="1:12" x14ac:dyDescent="0.2">
      <c r="A93" s="15">
        <v>2.23</v>
      </c>
      <c r="B93" s="7" t="s">
        <v>58</v>
      </c>
      <c r="C93" s="6" t="s">
        <v>7</v>
      </c>
      <c r="D93" s="126"/>
      <c r="E93" s="65">
        <v>140</v>
      </c>
      <c r="F93" s="112"/>
      <c r="G93" s="65">
        <f t="shared" si="2"/>
        <v>140</v>
      </c>
      <c r="H93" s="103"/>
      <c r="I93" s="65">
        <f t="shared" si="3"/>
        <v>140</v>
      </c>
      <c r="J93" s="109"/>
      <c r="K93" s="31"/>
      <c r="L93" s="31"/>
    </row>
    <row r="94" spans="1:12" x14ac:dyDescent="0.2">
      <c r="A94" s="15">
        <v>2.2400000000000002</v>
      </c>
      <c r="B94" s="7" t="s">
        <v>59</v>
      </c>
      <c r="C94" s="6" t="s">
        <v>7</v>
      </c>
      <c r="D94" s="126"/>
      <c r="E94" s="65">
        <v>140</v>
      </c>
      <c r="F94" s="112"/>
      <c r="G94" s="65">
        <f t="shared" si="2"/>
        <v>140</v>
      </c>
      <c r="H94" s="103"/>
      <c r="I94" s="65">
        <f t="shared" si="3"/>
        <v>140</v>
      </c>
      <c r="J94" s="109"/>
      <c r="K94" s="31"/>
      <c r="L94" s="31"/>
    </row>
    <row r="95" spans="1:12" x14ac:dyDescent="0.2">
      <c r="A95" s="15">
        <v>2.2500000000000102</v>
      </c>
      <c r="B95" s="7" t="s">
        <v>60</v>
      </c>
      <c r="C95" s="6" t="s">
        <v>7</v>
      </c>
      <c r="D95" s="126"/>
      <c r="E95" s="65">
        <v>100</v>
      </c>
      <c r="F95" s="112"/>
      <c r="G95" s="65">
        <f t="shared" si="2"/>
        <v>100</v>
      </c>
      <c r="H95" s="102"/>
      <c r="I95" s="65">
        <f t="shared" si="3"/>
        <v>100</v>
      </c>
      <c r="J95" s="109"/>
      <c r="K95" s="31"/>
      <c r="L95" s="31"/>
    </row>
    <row r="96" spans="1:12" x14ac:dyDescent="0.2">
      <c r="A96" s="15">
        <v>2.26000000000001</v>
      </c>
      <c r="B96" s="7" t="s">
        <v>61</v>
      </c>
      <c r="C96" s="6" t="s">
        <v>7</v>
      </c>
      <c r="D96" s="126"/>
      <c r="E96" s="65">
        <v>60</v>
      </c>
      <c r="F96" s="112"/>
      <c r="G96" s="65">
        <f t="shared" si="2"/>
        <v>60</v>
      </c>
      <c r="H96" s="102"/>
      <c r="I96" s="65">
        <f t="shared" si="3"/>
        <v>60</v>
      </c>
      <c r="J96" s="109"/>
      <c r="K96" s="31"/>
      <c r="L96" s="31"/>
    </row>
    <row r="97" spans="1:12" ht="54" x14ac:dyDescent="0.2">
      <c r="A97" s="15">
        <v>2.2700000000000098</v>
      </c>
      <c r="B97" s="14" t="s">
        <v>100</v>
      </c>
      <c r="C97" s="6" t="s">
        <v>99</v>
      </c>
      <c r="D97" s="126"/>
      <c r="E97" s="65">
        <v>1100</v>
      </c>
      <c r="F97" s="112"/>
      <c r="G97" s="65">
        <f t="shared" si="2"/>
        <v>1100</v>
      </c>
      <c r="H97" s="102"/>
      <c r="I97" s="65">
        <f t="shared" si="3"/>
        <v>1100</v>
      </c>
      <c r="J97" s="109"/>
      <c r="K97" s="31"/>
      <c r="L97" s="31"/>
    </row>
    <row r="98" spans="1:12" ht="94.5" x14ac:dyDescent="0.2">
      <c r="A98" s="15">
        <v>2.28000000000001</v>
      </c>
      <c r="B98" s="14" t="s">
        <v>101</v>
      </c>
      <c r="C98" s="6" t="s">
        <v>99</v>
      </c>
      <c r="D98" s="126"/>
      <c r="E98" s="65">
        <v>1300</v>
      </c>
      <c r="F98" s="112"/>
      <c r="G98" s="65">
        <f t="shared" si="2"/>
        <v>1300</v>
      </c>
      <c r="H98" s="102"/>
      <c r="I98" s="65">
        <f t="shared" si="3"/>
        <v>1300</v>
      </c>
      <c r="J98" s="109"/>
      <c r="K98" s="31"/>
      <c r="L98" s="31"/>
    </row>
    <row r="99" spans="1:12" ht="54" x14ac:dyDescent="0.2">
      <c r="A99" s="15">
        <v>2.2900000000000098</v>
      </c>
      <c r="B99" s="14" t="s">
        <v>94</v>
      </c>
      <c r="C99" s="6" t="s">
        <v>95</v>
      </c>
      <c r="D99" s="126"/>
      <c r="E99" s="65">
        <v>725</v>
      </c>
      <c r="F99" s="112"/>
      <c r="G99" s="65">
        <f t="shared" si="2"/>
        <v>725</v>
      </c>
      <c r="H99" s="102"/>
      <c r="I99" s="65">
        <f t="shared" si="3"/>
        <v>725</v>
      </c>
      <c r="J99" s="109"/>
      <c r="K99" s="31"/>
      <c r="L99" s="31"/>
    </row>
    <row r="100" spans="1:12" x14ac:dyDescent="0.2">
      <c r="A100" s="15">
        <v>2.30000000000001</v>
      </c>
      <c r="B100" s="14" t="s">
        <v>96</v>
      </c>
      <c r="C100" s="6" t="s">
        <v>7</v>
      </c>
      <c r="D100" s="126"/>
      <c r="E100" s="65">
        <v>330</v>
      </c>
      <c r="F100" s="112"/>
      <c r="G100" s="65">
        <f t="shared" si="2"/>
        <v>330</v>
      </c>
      <c r="H100" s="102"/>
      <c r="I100" s="65">
        <f t="shared" si="3"/>
        <v>330</v>
      </c>
      <c r="J100" s="109"/>
      <c r="K100" s="31"/>
      <c r="L100" s="31"/>
    </row>
    <row r="101" spans="1:12" x14ac:dyDescent="0.2">
      <c r="A101" s="15">
        <v>2.3100000000000098</v>
      </c>
      <c r="B101" s="14" t="s">
        <v>97</v>
      </c>
      <c r="C101" s="6" t="s">
        <v>7</v>
      </c>
      <c r="D101" s="126"/>
      <c r="E101" s="65">
        <v>1200</v>
      </c>
      <c r="F101" s="112"/>
      <c r="G101" s="65">
        <f t="shared" si="2"/>
        <v>1200</v>
      </c>
      <c r="H101" s="102"/>
      <c r="I101" s="65">
        <f t="shared" si="3"/>
        <v>1200</v>
      </c>
      <c r="J101" s="109"/>
      <c r="K101" s="31"/>
      <c r="L101" s="31"/>
    </row>
    <row r="102" spans="1:12" x14ac:dyDescent="0.2">
      <c r="A102" s="15">
        <v>2.3200000000000101</v>
      </c>
      <c r="B102" s="14" t="s">
        <v>98</v>
      </c>
      <c r="C102" s="6" t="s">
        <v>99</v>
      </c>
      <c r="D102" s="126"/>
      <c r="E102" s="65">
        <v>235</v>
      </c>
      <c r="F102" s="112"/>
      <c r="G102" s="65">
        <f t="shared" si="2"/>
        <v>235</v>
      </c>
      <c r="H102" s="102"/>
      <c r="I102" s="65">
        <f t="shared" si="3"/>
        <v>235</v>
      </c>
      <c r="J102" s="109"/>
      <c r="K102" s="31"/>
      <c r="L102" s="31"/>
    </row>
    <row r="103" spans="1:12" ht="54" x14ac:dyDescent="0.2">
      <c r="A103" s="15">
        <v>2.3300000000000098</v>
      </c>
      <c r="B103" s="7" t="s">
        <v>141</v>
      </c>
      <c r="C103" s="6" t="s">
        <v>7</v>
      </c>
      <c r="D103" s="126"/>
      <c r="E103" s="65">
        <v>280</v>
      </c>
      <c r="F103" s="112"/>
      <c r="G103" s="65">
        <f t="shared" ref="G103:G148" si="4">E103*(1-F$244)</f>
        <v>280</v>
      </c>
      <c r="H103" s="102"/>
      <c r="I103" s="65">
        <f t="shared" si="3"/>
        <v>280</v>
      </c>
      <c r="J103" s="109"/>
      <c r="K103" s="31"/>
      <c r="L103" s="31"/>
    </row>
    <row r="104" spans="1:12" ht="54" x14ac:dyDescent="0.2">
      <c r="A104" s="15">
        <v>2.3400000000000101</v>
      </c>
      <c r="B104" s="7" t="s">
        <v>142</v>
      </c>
      <c r="C104" s="6" t="s">
        <v>7</v>
      </c>
      <c r="D104" s="126"/>
      <c r="E104" s="65">
        <v>320</v>
      </c>
      <c r="F104" s="112"/>
      <c r="G104" s="65">
        <f t="shared" si="4"/>
        <v>320</v>
      </c>
      <c r="H104" s="102"/>
      <c r="I104" s="65">
        <f t="shared" si="3"/>
        <v>320</v>
      </c>
      <c r="J104" s="109"/>
      <c r="K104" s="31"/>
      <c r="L104" s="31"/>
    </row>
    <row r="105" spans="1:12" ht="54" x14ac:dyDescent="0.2">
      <c r="A105" s="15">
        <v>2.3500000000000099</v>
      </c>
      <c r="B105" s="7" t="s">
        <v>143</v>
      </c>
      <c r="C105" s="6" t="s">
        <v>7</v>
      </c>
      <c r="D105" s="126"/>
      <c r="E105" s="65">
        <v>350</v>
      </c>
      <c r="F105" s="112"/>
      <c r="G105" s="65">
        <f t="shared" si="4"/>
        <v>350</v>
      </c>
      <c r="H105" s="102"/>
      <c r="I105" s="65">
        <f t="shared" si="3"/>
        <v>350</v>
      </c>
      <c r="J105" s="109"/>
      <c r="K105" s="31"/>
      <c r="L105" s="31"/>
    </row>
    <row r="106" spans="1:12" ht="54" x14ac:dyDescent="0.2">
      <c r="A106" s="15">
        <v>2.3600000000000101</v>
      </c>
      <c r="B106" s="7" t="s">
        <v>144</v>
      </c>
      <c r="C106" s="6" t="s">
        <v>7</v>
      </c>
      <c r="D106" s="126"/>
      <c r="E106" s="65">
        <v>350</v>
      </c>
      <c r="F106" s="112"/>
      <c r="G106" s="65">
        <f t="shared" si="4"/>
        <v>350</v>
      </c>
      <c r="H106" s="102"/>
      <c r="I106" s="65">
        <f t="shared" si="3"/>
        <v>350</v>
      </c>
      <c r="J106" s="109"/>
      <c r="K106" s="31"/>
      <c r="L106" s="31"/>
    </row>
    <row r="107" spans="1:12" ht="54" x14ac:dyDescent="0.2">
      <c r="A107" s="15">
        <v>2.3700000000000099</v>
      </c>
      <c r="B107" s="7" t="s">
        <v>145</v>
      </c>
      <c r="C107" s="6" t="s">
        <v>3</v>
      </c>
      <c r="D107" s="126"/>
      <c r="E107" s="65">
        <v>1000</v>
      </c>
      <c r="F107" s="112"/>
      <c r="G107" s="65">
        <f t="shared" si="4"/>
        <v>1000</v>
      </c>
      <c r="H107" s="102"/>
      <c r="I107" s="65">
        <f t="shared" si="3"/>
        <v>1000</v>
      </c>
      <c r="J107" s="109"/>
      <c r="K107" s="31"/>
      <c r="L107" s="31"/>
    </row>
    <row r="108" spans="1:12" ht="54" x14ac:dyDescent="0.2">
      <c r="A108" s="15">
        <v>2.3800000000000101</v>
      </c>
      <c r="B108" s="7" t="s">
        <v>146</v>
      </c>
      <c r="C108" s="6" t="s">
        <v>7</v>
      </c>
      <c r="D108" s="126"/>
      <c r="E108" s="65">
        <v>1600</v>
      </c>
      <c r="F108" s="112"/>
      <c r="G108" s="65">
        <f t="shared" si="4"/>
        <v>1600</v>
      </c>
      <c r="H108" s="102"/>
      <c r="I108" s="65">
        <f t="shared" si="3"/>
        <v>1600</v>
      </c>
      <c r="J108" s="109"/>
      <c r="K108" s="31"/>
      <c r="L108" s="31"/>
    </row>
    <row r="109" spans="1:12" x14ac:dyDescent="0.2">
      <c r="A109" s="15">
        <v>2.3900000000000099</v>
      </c>
      <c r="B109" s="7" t="s">
        <v>62</v>
      </c>
      <c r="C109" s="6" t="s">
        <v>7</v>
      </c>
      <c r="D109" s="126"/>
      <c r="E109" s="65">
        <v>4700</v>
      </c>
      <c r="F109" s="112"/>
      <c r="G109" s="65">
        <f t="shared" si="4"/>
        <v>4700</v>
      </c>
      <c r="H109" s="102"/>
      <c r="I109" s="65">
        <f t="shared" si="3"/>
        <v>4700</v>
      </c>
      <c r="J109" s="109"/>
      <c r="K109" s="31"/>
      <c r="L109" s="31"/>
    </row>
    <row r="110" spans="1:12" ht="67.5" x14ac:dyDescent="0.2">
      <c r="A110" s="15">
        <v>2.4000000000000101</v>
      </c>
      <c r="B110" s="7" t="s">
        <v>147</v>
      </c>
      <c r="C110" s="6" t="s">
        <v>7</v>
      </c>
      <c r="D110" s="126"/>
      <c r="E110" s="65">
        <v>2100</v>
      </c>
      <c r="F110" s="112"/>
      <c r="G110" s="65">
        <f t="shared" si="4"/>
        <v>2100</v>
      </c>
      <c r="H110" s="102"/>
      <c r="I110" s="65">
        <f t="shared" si="3"/>
        <v>2100</v>
      </c>
      <c r="J110" s="109"/>
      <c r="K110" s="31"/>
      <c r="L110" s="31"/>
    </row>
    <row r="111" spans="1:12" x14ac:dyDescent="0.2">
      <c r="A111" s="15">
        <v>2.4100000000000099</v>
      </c>
      <c r="B111" s="7" t="s">
        <v>62</v>
      </c>
      <c r="C111" s="6" t="s">
        <v>7</v>
      </c>
      <c r="D111" s="126"/>
      <c r="E111" s="65">
        <v>5100</v>
      </c>
      <c r="F111" s="112"/>
      <c r="G111" s="65">
        <f t="shared" si="4"/>
        <v>5100</v>
      </c>
      <c r="H111" s="102"/>
      <c r="I111" s="65">
        <f t="shared" si="3"/>
        <v>5100</v>
      </c>
      <c r="J111" s="109"/>
      <c r="K111" s="31"/>
      <c r="L111" s="31"/>
    </row>
    <row r="112" spans="1:12" ht="67.5" x14ac:dyDescent="0.2">
      <c r="A112" s="15">
        <v>2.4200000000000101</v>
      </c>
      <c r="B112" s="7" t="s">
        <v>148</v>
      </c>
      <c r="C112" s="6" t="s">
        <v>7</v>
      </c>
      <c r="D112" s="126"/>
      <c r="E112" s="65">
        <v>3200</v>
      </c>
      <c r="F112" s="112"/>
      <c r="G112" s="65">
        <f t="shared" si="4"/>
        <v>3200</v>
      </c>
      <c r="H112" s="102"/>
      <c r="I112" s="65">
        <f t="shared" si="3"/>
        <v>3200</v>
      </c>
      <c r="J112" s="109"/>
      <c r="K112" s="31"/>
      <c r="L112" s="31"/>
    </row>
    <row r="113" spans="1:12" x14ac:dyDescent="0.2">
      <c r="A113" s="15">
        <v>2.4300000000000099</v>
      </c>
      <c r="B113" s="7" t="s">
        <v>62</v>
      </c>
      <c r="C113" s="6" t="s">
        <v>7</v>
      </c>
      <c r="D113" s="126"/>
      <c r="E113" s="65">
        <v>6100</v>
      </c>
      <c r="F113" s="112"/>
      <c r="G113" s="65">
        <f t="shared" si="4"/>
        <v>6100</v>
      </c>
      <c r="H113" s="102"/>
      <c r="I113" s="65">
        <f t="shared" si="3"/>
        <v>6100</v>
      </c>
      <c r="J113" s="109"/>
      <c r="K113" s="31"/>
      <c r="L113" s="31"/>
    </row>
    <row r="114" spans="1:12" ht="40.5" x14ac:dyDescent="0.2">
      <c r="A114" s="15">
        <v>2.4400000000000102</v>
      </c>
      <c r="B114" s="7" t="s">
        <v>82</v>
      </c>
      <c r="C114" s="6" t="s">
        <v>7</v>
      </c>
      <c r="D114" s="126"/>
      <c r="E114" s="65">
        <v>20</v>
      </c>
      <c r="F114" s="112"/>
      <c r="G114" s="65">
        <f t="shared" si="4"/>
        <v>20</v>
      </c>
      <c r="H114" s="102"/>
      <c r="I114" s="65">
        <f t="shared" si="3"/>
        <v>20</v>
      </c>
      <c r="J114" s="109"/>
      <c r="K114" s="31"/>
      <c r="L114" s="31"/>
    </row>
    <row r="115" spans="1:12" ht="40.5" x14ac:dyDescent="0.2">
      <c r="A115" s="15">
        <v>2.4500000000000099</v>
      </c>
      <c r="B115" s="7" t="s">
        <v>83</v>
      </c>
      <c r="C115" s="6" t="s">
        <v>7</v>
      </c>
      <c r="D115" s="126"/>
      <c r="E115" s="65">
        <v>35</v>
      </c>
      <c r="F115" s="112"/>
      <c r="G115" s="65">
        <f t="shared" si="4"/>
        <v>35</v>
      </c>
      <c r="H115" s="102"/>
      <c r="I115" s="65">
        <f t="shared" si="3"/>
        <v>35</v>
      </c>
      <c r="J115" s="109"/>
      <c r="K115" s="31"/>
      <c r="L115" s="31"/>
    </row>
    <row r="116" spans="1:12" ht="40.5" x14ac:dyDescent="0.2">
      <c r="A116" s="15">
        <v>2.4600000000000102</v>
      </c>
      <c r="B116" s="7" t="s">
        <v>84</v>
      </c>
      <c r="C116" s="6" t="s">
        <v>7</v>
      </c>
      <c r="D116" s="126"/>
      <c r="E116" s="65">
        <v>40</v>
      </c>
      <c r="F116" s="112"/>
      <c r="G116" s="65">
        <f t="shared" si="4"/>
        <v>40</v>
      </c>
      <c r="H116" s="102"/>
      <c r="I116" s="65">
        <f t="shared" si="3"/>
        <v>40</v>
      </c>
      <c r="J116" s="109"/>
      <c r="K116" s="31"/>
      <c r="L116" s="31"/>
    </row>
    <row r="117" spans="1:12" ht="40.5" x14ac:dyDescent="0.2">
      <c r="A117" s="15">
        <v>2.47000000000001</v>
      </c>
      <c r="B117" s="7" t="s">
        <v>85</v>
      </c>
      <c r="C117" s="6" t="s">
        <v>7</v>
      </c>
      <c r="D117" s="126"/>
      <c r="E117" s="65">
        <v>50</v>
      </c>
      <c r="F117" s="112"/>
      <c r="G117" s="65">
        <f t="shared" si="4"/>
        <v>50</v>
      </c>
      <c r="H117" s="102"/>
      <c r="I117" s="65">
        <f t="shared" si="3"/>
        <v>50</v>
      </c>
      <c r="J117" s="109"/>
      <c r="K117" s="31"/>
      <c r="L117" s="31"/>
    </row>
    <row r="118" spans="1:12" ht="40.5" x14ac:dyDescent="0.2">
      <c r="A118" s="15">
        <v>2.4800000000000102</v>
      </c>
      <c r="B118" s="7" t="s">
        <v>86</v>
      </c>
      <c r="C118" s="6" t="s">
        <v>7</v>
      </c>
      <c r="D118" s="126"/>
      <c r="E118" s="65">
        <v>45</v>
      </c>
      <c r="F118" s="112"/>
      <c r="G118" s="65">
        <f t="shared" si="4"/>
        <v>45</v>
      </c>
      <c r="H118" s="102"/>
      <c r="I118" s="65">
        <f t="shared" si="3"/>
        <v>45</v>
      </c>
      <c r="J118" s="109"/>
      <c r="K118" s="31"/>
      <c r="L118" s="31"/>
    </row>
    <row r="119" spans="1:12" ht="40.5" x14ac:dyDescent="0.2">
      <c r="A119" s="15">
        <v>2.49000000000001</v>
      </c>
      <c r="B119" s="7" t="s">
        <v>87</v>
      </c>
      <c r="C119" s="6" t="s">
        <v>7</v>
      </c>
      <c r="D119" s="126"/>
      <c r="E119" s="65">
        <v>45</v>
      </c>
      <c r="F119" s="112"/>
      <c r="G119" s="65">
        <f t="shared" si="4"/>
        <v>45</v>
      </c>
      <c r="H119" s="102"/>
      <c r="I119" s="65">
        <f t="shared" si="3"/>
        <v>45</v>
      </c>
      <c r="J119" s="109"/>
      <c r="K119" s="31"/>
      <c r="L119" s="31"/>
    </row>
    <row r="120" spans="1:12" ht="40.5" x14ac:dyDescent="0.2">
      <c r="A120" s="15">
        <v>2.5000000000000102</v>
      </c>
      <c r="B120" s="7" t="s">
        <v>88</v>
      </c>
      <c r="C120" s="6" t="s">
        <v>7</v>
      </c>
      <c r="D120" s="126"/>
      <c r="E120" s="65">
        <v>50</v>
      </c>
      <c r="F120" s="112"/>
      <c r="G120" s="65">
        <f t="shared" si="4"/>
        <v>50</v>
      </c>
      <c r="H120" s="102"/>
      <c r="I120" s="65">
        <f t="shared" si="3"/>
        <v>50</v>
      </c>
      <c r="J120" s="109"/>
      <c r="K120" s="31"/>
      <c r="L120" s="31"/>
    </row>
    <row r="121" spans="1:12" ht="40.5" x14ac:dyDescent="0.2">
      <c r="A121" s="15">
        <v>2.51000000000001</v>
      </c>
      <c r="B121" s="7" t="s">
        <v>89</v>
      </c>
      <c r="C121" s="6" t="s">
        <v>7</v>
      </c>
      <c r="D121" s="126"/>
      <c r="E121" s="65">
        <v>65</v>
      </c>
      <c r="F121" s="112"/>
      <c r="G121" s="65">
        <f t="shared" si="4"/>
        <v>65</v>
      </c>
      <c r="H121" s="102"/>
      <c r="I121" s="65">
        <f t="shared" si="3"/>
        <v>65</v>
      </c>
      <c r="J121" s="109"/>
      <c r="K121" s="31"/>
      <c r="L121" s="31"/>
    </row>
    <row r="122" spans="1:12" ht="27" x14ac:dyDescent="0.2">
      <c r="A122" s="15">
        <v>2.5200000000000098</v>
      </c>
      <c r="B122" s="14" t="s">
        <v>320</v>
      </c>
      <c r="C122" s="6" t="s">
        <v>7</v>
      </c>
      <c r="D122" s="126"/>
      <c r="E122" s="65">
        <v>3500</v>
      </c>
      <c r="F122" s="112"/>
      <c r="G122" s="65">
        <f t="shared" si="4"/>
        <v>3500</v>
      </c>
      <c r="H122" s="102"/>
      <c r="I122" s="65">
        <f t="shared" si="3"/>
        <v>3500</v>
      </c>
      <c r="J122" s="109"/>
      <c r="K122" s="31"/>
      <c r="L122" s="31"/>
    </row>
    <row r="123" spans="1:12" ht="54" x14ac:dyDescent="0.2">
      <c r="A123" s="15">
        <v>2.53000000000001</v>
      </c>
      <c r="B123" s="14" t="s">
        <v>80</v>
      </c>
      <c r="C123" s="6" t="s">
        <v>5</v>
      </c>
      <c r="D123" s="126"/>
      <c r="E123" s="65">
        <v>110</v>
      </c>
      <c r="F123" s="112"/>
      <c r="G123" s="65">
        <f t="shared" si="4"/>
        <v>110</v>
      </c>
      <c r="H123" s="102"/>
      <c r="I123" s="65">
        <f t="shared" si="3"/>
        <v>110</v>
      </c>
      <c r="J123" s="109"/>
      <c r="K123" s="31"/>
      <c r="L123" s="31"/>
    </row>
    <row r="124" spans="1:12" ht="40.5" x14ac:dyDescent="0.2">
      <c r="A124" s="15">
        <v>2.5400000000000098</v>
      </c>
      <c r="B124" s="14" t="s">
        <v>81</v>
      </c>
      <c r="C124" s="6" t="s">
        <v>5</v>
      </c>
      <c r="D124" s="126"/>
      <c r="E124" s="65">
        <v>1700</v>
      </c>
      <c r="F124" s="112"/>
      <c r="G124" s="65">
        <f t="shared" si="4"/>
        <v>1700</v>
      </c>
      <c r="H124" s="102"/>
      <c r="I124" s="65">
        <f t="shared" si="3"/>
        <v>1700</v>
      </c>
      <c r="J124" s="109"/>
      <c r="K124" s="31"/>
      <c r="L124" s="31"/>
    </row>
    <row r="125" spans="1:12" x14ac:dyDescent="0.2">
      <c r="A125" s="15">
        <v>2.55000000000001</v>
      </c>
      <c r="B125" s="14" t="s">
        <v>115</v>
      </c>
      <c r="C125" s="6" t="s">
        <v>7</v>
      </c>
      <c r="D125" s="126"/>
      <c r="E125" s="65">
        <v>3200</v>
      </c>
      <c r="F125" s="112"/>
      <c r="G125" s="65">
        <f t="shared" si="4"/>
        <v>3200</v>
      </c>
      <c r="H125" s="102"/>
      <c r="I125" s="65">
        <f t="shared" si="3"/>
        <v>3200</v>
      </c>
      <c r="J125" s="109"/>
      <c r="K125" s="31"/>
      <c r="L125" s="31"/>
    </row>
    <row r="126" spans="1:12" x14ac:dyDescent="0.2">
      <c r="A126" s="15">
        <v>2.5600000000000098</v>
      </c>
      <c r="B126" s="14" t="s">
        <v>90</v>
      </c>
      <c r="C126" s="6" t="s">
        <v>7</v>
      </c>
      <c r="D126" s="126"/>
      <c r="E126" s="65">
        <v>420</v>
      </c>
      <c r="F126" s="112"/>
      <c r="G126" s="65">
        <f t="shared" si="4"/>
        <v>420</v>
      </c>
      <c r="H126" s="102"/>
      <c r="I126" s="65">
        <f t="shared" si="3"/>
        <v>420</v>
      </c>
      <c r="J126" s="109"/>
      <c r="K126" s="31"/>
      <c r="L126" s="31"/>
    </row>
    <row r="127" spans="1:12" x14ac:dyDescent="0.2">
      <c r="A127" s="15">
        <v>2.5700000000000101</v>
      </c>
      <c r="B127" s="14" t="s">
        <v>91</v>
      </c>
      <c r="C127" s="6" t="s">
        <v>7</v>
      </c>
      <c r="D127" s="126"/>
      <c r="E127" s="65">
        <v>720</v>
      </c>
      <c r="F127" s="112"/>
      <c r="G127" s="65">
        <f t="shared" si="4"/>
        <v>720</v>
      </c>
      <c r="H127" s="102"/>
      <c r="I127" s="65">
        <f t="shared" si="3"/>
        <v>720</v>
      </c>
      <c r="J127" s="109"/>
      <c r="K127" s="31"/>
      <c r="L127" s="31"/>
    </row>
    <row r="128" spans="1:12" x14ac:dyDescent="0.2">
      <c r="A128" s="15">
        <v>2.5800000000000098</v>
      </c>
      <c r="B128" s="20" t="s">
        <v>242</v>
      </c>
      <c r="C128" s="6" t="s">
        <v>7</v>
      </c>
      <c r="D128" s="126"/>
      <c r="E128" s="65">
        <v>350</v>
      </c>
      <c r="F128" s="112"/>
      <c r="G128" s="65">
        <f t="shared" si="4"/>
        <v>350</v>
      </c>
      <c r="H128" s="102"/>
      <c r="I128" s="65">
        <f t="shared" si="3"/>
        <v>350</v>
      </c>
      <c r="J128" s="109"/>
      <c r="K128" s="31"/>
      <c r="L128" s="31"/>
    </row>
    <row r="129" spans="1:12" x14ac:dyDescent="0.2">
      <c r="A129" s="15">
        <v>2.5900000000000101</v>
      </c>
      <c r="B129" s="14" t="s">
        <v>92</v>
      </c>
      <c r="C129" s="6" t="s">
        <v>7</v>
      </c>
      <c r="D129" s="126"/>
      <c r="E129" s="65">
        <v>300</v>
      </c>
      <c r="F129" s="112"/>
      <c r="G129" s="65">
        <f t="shared" si="4"/>
        <v>300</v>
      </c>
      <c r="H129" s="102"/>
      <c r="I129" s="65">
        <f t="shared" si="3"/>
        <v>300</v>
      </c>
      <c r="J129" s="109"/>
      <c r="K129" s="31"/>
      <c r="L129" s="31"/>
    </row>
    <row r="130" spans="1:12" ht="54" x14ac:dyDescent="0.2">
      <c r="A130" s="15">
        <v>2.6000000000000099</v>
      </c>
      <c r="B130" s="7" t="s">
        <v>63</v>
      </c>
      <c r="C130" s="16" t="s">
        <v>5</v>
      </c>
      <c r="D130" s="126"/>
      <c r="E130" s="77">
        <v>9000</v>
      </c>
      <c r="F130" s="112"/>
      <c r="G130" s="65">
        <f t="shared" si="4"/>
        <v>9000</v>
      </c>
      <c r="H130" s="102"/>
      <c r="I130" s="65">
        <f t="shared" si="3"/>
        <v>9000</v>
      </c>
      <c r="J130" s="109"/>
      <c r="K130" s="31"/>
      <c r="L130" s="31"/>
    </row>
    <row r="131" spans="1:12" ht="54" x14ac:dyDescent="0.2">
      <c r="A131" s="15">
        <v>2.6100000000000101</v>
      </c>
      <c r="B131" s="8" t="s">
        <v>251</v>
      </c>
      <c r="C131" s="6" t="s">
        <v>5</v>
      </c>
      <c r="D131" s="126"/>
      <c r="E131" s="65">
        <v>12000</v>
      </c>
      <c r="F131" s="112"/>
      <c r="G131" s="65">
        <f t="shared" si="4"/>
        <v>12000</v>
      </c>
      <c r="H131" s="102"/>
      <c r="I131" s="65">
        <f t="shared" si="3"/>
        <v>12000</v>
      </c>
      <c r="J131" s="109"/>
      <c r="K131" s="31"/>
      <c r="L131" s="31"/>
    </row>
    <row r="132" spans="1:12" ht="27" x14ac:dyDescent="0.2">
      <c r="A132" s="15">
        <v>2.6200000000000099</v>
      </c>
      <c r="B132" s="8" t="s">
        <v>250</v>
      </c>
      <c r="C132" s="6" t="s">
        <v>7</v>
      </c>
      <c r="D132" s="126"/>
      <c r="E132" s="65">
        <v>2500</v>
      </c>
      <c r="F132" s="112"/>
      <c r="G132" s="65">
        <f t="shared" si="4"/>
        <v>2500</v>
      </c>
      <c r="H132" s="102"/>
      <c r="I132" s="65">
        <f t="shared" si="3"/>
        <v>2500</v>
      </c>
      <c r="J132" s="109"/>
      <c r="K132" s="31"/>
      <c r="L132" s="31"/>
    </row>
    <row r="133" spans="1:12" ht="54" x14ac:dyDescent="0.2">
      <c r="A133" s="15">
        <v>2.6300000000000101</v>
      </c>
      <c r="B133" s="8" t="s">
        <v>286</v>
      </c>
      <c r="C133" s="6" t="s">
        <v>5</v>
      </c>
      <c r="D133" s="126"/>
      <c r="E133" s="65">
        <v>35000</v>
      </c>
      <c r="F133" s="112"/>
      <c r="G133" s="65">
        <f t="shared" si="4"/>
        <v>35000</v>
      </c>
      <c r="H133" s="102"/>
      <c r="I133" s="65">
        <f t="shared" si="3"/>
        <v>35000</v>
      </c>
      <c r="J133" s="109"/>
      <c r="K133" s="31"/>
      <c r="L133" s="31"/>
    </row>
    <row r="134" spans="1:12" ht="54" x14ac:dyDescent="0.2">
      <c r="A134" s="15">
        <v>2.6400000000000099</v>
      </c>
      <c r="B134" s="8" t="s">
        <v>287</v>
      </c>
      <c r="C134" s="6" t="s">
        <v>5</v>
      </c>
      <c r="D134" s="126"/>
      <c r="E134" s="65">
        <v>40000</v>
      </c>
      <c r="F134" s="112"/>
      <c r="G134" s="65">
        <f t="shared" si="4"/>
        <v>40000</v>
      </c>
      <c r="H134" s="102"/>
      <c r="I134" s="65">
        <f t="shared" si="3"/>
        <v>40000</v>
      </c>
      <c r="J134" s="109"/>
      <c r="K134" s="31"/>
      <c r="L134" s="31"/>
    </row>
    <row r="135" spans="1:12" ht="54" x14ac:dyDescent="0.2">
      <c r="A135" s="15">
        <v>2.6500000000000101</v>
      </c>
      <c r="B135" s="8" t="s">
        <v>288</v>
      </c>
      <c r="C135" s="6" t="s">
        <v>5</v>
      </c>
      <c r="D135" s="126"/>
      <c r="E135" s="65">
        <v>50000</v>
      </c>
      <c r="F135" s="112"/>
      <c r="G135" s="65">
        <f t="shared" si="4"/>
        <v>50000</v>
      </c>
      <c r="H135" s="102"/>
      <c r="I135" s="65">
        <f t="shared" ref="I135:I148" si="5">G135*(1+H135)</f>
        <v>50000</v>
      </c>
      <c r="J135" s="109"/>
      <c r="K135" s="31"/>
      <c r="L135" s="31"/>
    </row>
    <row r="136" spans="1:12" ht="54" x14ac:dyDescent="0.2">
      <c r="A136" s="15">
        <v>2.6600000000000099</v>
      </c>
      <c r="B136" s="8" t="s">
        <v>274</v>
      </c>
      <c r="C136" s="6" t="s">
        <v>5</v>
      </c>
      <c r="D136" s="126"/>
      <c r="E136" s="65">
        <v>45000</v>
      </c>
      <c r="F136" s="112"/>
      <c r="G136" s="65">
        <f t="shared" si="4"/>
        <v>45000</v>
      </c>
      <c r="H136" s="102"/>
      <c r="I136" s="65">
        <f t="shared" si="5"/>
        <v>45000</v>
      </c>
      <c r="J136" s="109"/>
      <c r="K136" s="31"/>
      <c r="L136" s="31"/>
    </row>
    <row r="137" spans="1:12" ht="54" x14ac:dyDescent="0.2">
      <c r="A137" s="15">
        <v>2.6700000000000199</v>
      </c>
      <c r="B137" s="8" t="s">
        <v>289</v>
      </c>
      <c r="C137" s="6" t="s">
        <v>5</v>
      </c>
      <c r="D137" s="126"/>
      <c r="E137" s="65">
        <v>55000</v>
      </c>
      <c r="F137" s="112"/>
      <c r="G137" s="65">
        <f t="shared" si="4"/>
        <v>55000</v>
      </c>
      <c r="H137" s="102"/>
      <c r="I137" s="65">
        <f t="shared" si="5"/>
        <v>55000</v>
      </c>
      <c r="J137" s="109"/>
      <c r="K137" s="31"/>
      <c r="L137" s="31"/>
    </row>
    <row r="138" spans="1:12" x14ac:dyDescent="0.2">
      <c r="A138" s="15">
        <v>2.6800000000000099</v>
      </c>
      <c r="B138" s="8" t="s">
        <v>275</v>
      </c>
      <c r="C138" s="6" t="s">
        <v>3</v>
      </c>
      <c r="D138" s="126"/>
      <c r="E138" s="65">
        <v>350</v>
      </c>
      <c r="F138" s="112"/>
      <c r="G138" s="65">
        <f t="shared" si="4"/>
        <v>350</v>
      </c>
      <c r="H138" s="102"/>
      <c r="I138" s="65">
        <f t="shared" si="5"/>
        <v>350</v>
      </c>
      <c r="J138" s="109"/>
      <c r="K138" s="31"/>
      <c r="L138" s="31"/>
    </row>
    <row r="139" spans="1:12" ht="27" x14ac:dyDescent="0.2">
      <c r="A139" s="15">
        <v>2.6900000000000199</v>
      </c>
      <c r="B139" s="8" t="s">
        <v>276</v>
      </c>
      <c r="C139" s="6" t="s">
        <v>7</v>
      </c>
      <c r="D139" s="126"/>
      <c r="E139" s="65">
        <v>520</v>
      </c>
      <c r="F139" s="112"/>
      <c r="G139" s="65">
        <f t="shared" si="4"/>
        <v>520</v>
      </c>
      <c r="H139" s="102"/>
      <c r="I139" s="65">
        <f t="shared" si="5"/>
        <v>520</v>
      </c>
      <c r="J139" s="109"/>
      <c r="K139" s="31"/>
      <c r="L139" s="31"/>
    </row>
    <row r="140" spans="1:12" ht="40.5" x14ac:dyDescent="0.2">
      <c r="A140" s="15">
        <v>2.7000000000000202</v>
      </c>
      <c r="B140" s="8" t="s">
        <v>277</v>
      </c>
      <c r="C140" s="6" t="s">
        <v>7</v>
      </c>
      <c r="D140" s="126"/>
      <c r="E140" s="65">
        <v>1500</v>
      </c>
      <c r="F140" s="112"/>
      <c r="G140" s="65">
        <f t="shared" si="4"/>
        <v>1500</v>
      </c>
      <c r="H140" s="102"/>
      <c r="I140" s="65">
        <f t="shared" si="5"/>
        <v>1500</v>
      </c>
      <c r="J140" s="109"/>
      <c r="K140" s="31"/>
      <c r="L140" s="31"/>
    </row>
    <row r="141" spans="1:12" ht="40.5" x14ac:dyDescent="0.2">
      <c r="A141" s="15">
        <v>2.7100000000000199</v>
      </c>
      <c r="B141" s="8" t="s">
        <v>278</v>
      </c>
      <c r="C141" s="6" t="s">
        <v>7</v>
      </c>
      <c r="D141" s="126"/>
      <c r="E141" s="65">
        <v>2000</v>
      </c>
      <c r="F141" s="112"/>
      <c r="G141" s="65">
        <f t="shared" si="4"/>
        <v>2000</v>
      </c>
      <c r="H141" s="102"/>
      <c r="I141" s="65">
        <f t="shared" si="5"/>
        <v>2000</v>
      </c>
      <c r="J141" s="109"/>
      <c r="K141" s="31"/>
      <c r="L141" s="31"/>
    </row>
    <row r="142" spans="1:12" ht="54" x14ac:dyDescent="0.2">
      <c r="A142" s="15">
        <v>2.7200000000000202</v>
      </c>
      <c r="B142" s="8" t="s">
        <v>279</v>
      </c>
      <c r="C142" s="6" t="s">
        <v>5</v>
      </c>
      <c r="D142" s="126"/>
      <c r="E142" s="65">
        <v>25000</v>
      </c>
      <c r="F142" s="112"/>
      <c r="G142" s="65">
        <f t="shared" si="4"/>
        <v>25000</v>
      </c>
      <c r="H142" s="102"/>
      <c r="I142" s="65">
        <f t="shared" si="5"/>
        <v>25000</v>
      </c>
      <c r="J142" s="109"/>
      <c r="K142" s="31"/>
      <c r="L142" s="31"/>
    </row>
    <row r="143" spans="1:12" ht="27" x14ac:dyDescent="0.2">
      <c r="A143" s="15">
        <v>2.73000000000002</v>
      </c>
      <c r="B143" s="8" t="s">
        <v>280</v>
      </c>
      <c r="C143" s="6" t="s">
        <v>7</v>
      </c>
      <c r="D143" s="126"/>
      <c r="E143" s="65">
        <v>300</v>
      </c>
      <c r="F143" s="112"/>
      <c r="G143" s="65">
        <f t="shared" si="4"/>
        <v>300</v>
      </c>
      <c r="H143" s="102"/>
      <c r="I143" s="65">
        <f t="shared" si="5"/>
        <v>300</v>
      </c>
      <c r="J143" s="109"/>
      <c r="K143" s="31"/>
      <c r="L143" s="31"/>
    </row>
    <row r="144" spans="1:12" ht="27" x14ac:dyDescent="0.2">
      <c r="A144" s="15">
        <v>2.7400000000000202</v>
      </c>
      <c r="B144" s="8" t="s">
        <v>281</v>
      </c>
      <c r="C144" s="6" t="s">
        <v>7</v>
      </c>
      <c r="D144" s="126"/>
      <c r="E144" s="65">
        <v>350</v>
      </c>
      <c r="F144" s="112"/>
      <c r="G144" s="65">
        <f t="shared" si="4"/>
        <v>350</v>
      </c>
      <c r="H144" s="102"/>
      <c r="I144" s="65">
        <f t="shared" si="5"/>
        <v>350</v>
      </c>
      <c r="J144" s="109"/>
      <c r="K144" s="31"/>
      <c r="L144" s="31"/>
    </row>
    <row r="145" spans="1:12" ht="27" x14ac:dyDescent="0.2">
      <c r="A145" s="15">
        <v>2.75000000000002</v>
      </c>
      <c r="B145" s="8" t="s">
        <v>282</v>
      </c>
      <c r="C145" s="6" t="s">
        <v>7</v>
      </c>
      <c r="D145" s="126"/>
      <c r="E145" s="65">
        <v>450</v>
      </c>
      <c r="F145" s="112"/>
      <c r="G145" s="65">
        <f t="shared" si="4"/>
        <v>450</v>
      </c>
      <c r="H145" s="102"/>
      <c r="I145" s="65">
        <f t="shared" si="5"/>
        <v>450</v>
      </c>
      <c r="J145" s="109"/>
      <c r="K145" s="31"/>
      <c r="L145" s="31"/>
    </row>
    <row r="146" spans="1:12" ht="67.5" x14ac:dyDescent="0.2">
      <c r="A146" s="15">
        <v>2.7600000000000202</v>
      </c>
      <c r="B146" s="8" t="s">
        <v>284</v>
      </c>
      <c r="C146" s="6" t="s">
        <v>3</v>
      </c>
      <c r="D146" s="126"/>
      <c r="E146" s="65">
        <v>1500</v>
      </c>
      <c r="F146" s="112"/>
      <c r="G146" s="65">
        <f t="shared" si="4"/>
        <v>1500</v>
      </c>
      <c r="H146" s="102"/>
      <c r="I146" s="65">
        <f t="shared" si="5"/>
        <v>1500</v>
      </c>
      <c r="J146" s="109"/>
      <c r="K146" s="31"/>
      <c r="L146" s="31"/>
    </row>
    <row r="147" spans="1:12" ht="67.5" x14ac:dyDescent="0.2">
      <c r="A147" s="15">
        <v>2.77000000000002</v>
      </c>
      <c r="B147" s="8" t="s">
        <v>285</v>
      </c>
      <c r="C147" s="6" t="s">
        <v>3</v>
      </c>
      <c r="D147" s="126"/>
      <c r="E147" s="65">
        <v>2500</v>
      </c>
      <c r="F147" s="112"/>
      <c r="G147" s="65">
        <f t="shared" si="4"/>
        <v>2500</v>
      </c>
      <c r="H147" s="102"/>
      <c r="I147" s="65">
        <f t="shared" si="5"/>
        <v>2500</v>
      </c>
      <c r="J147" s="109"/>
      <c r="K147" s="31"/>
      <c r="L147" s="31"/>
    </row>
    <row r="148" spans="1:12" ht="40.5" x14ac:dyDescent="0.2">
      <c r="A148" s="15">
        <v>2.7800000000000198</v>
      </c>
      <c r="B148" s="8" t="s">
        <v>283</v>
      </c>
      <c r="C148" s="6" t="s">
        <v>7</v>
      </c>
      <c r="D148" s="127"/>
      <c r="E148" s="65">
        <v>5000</v>
      </c>
      <c r="F148" s="113"/>
      <c r="G148" s="65">
        <f t="shared" si="4"/>
        <v>5000</v>
      </c>
      <c r="H148" s="102"/>
      <c r="I148" s="65">
        <f t="shared" si="5"/>
        <v>5000</v>
      </c>
      <c r="J148" s="110"/>
      <c r="K148" s="31"/>
      <c r="L148" s="31"/>
    </row>
    <row r="149" spans="1:12" ht="51.6" customHeight="1" x14ac:dyDescent="0.2">
      <c r="A149" s="59" t="s">
        <v>310</v>
      </c>
      <c r="B149" s="10" t="s">
        <v>64</v>
      </c>
      <c r="C149" s="58"/>
      <c r="D149" s="123"/>
      <c r="E149" s="76"/>
      <c r="F149" s="98"/>
      <c r="G149" s="70">
        <f>SUM(G71:G130)</f>
        <v>111045</v>
      </c>
      <c r="H149" s="104"/>
      <c r="I149" s="70">
        <f>SUM(I71:I130)</f>
        <v>111045</v>
      </c>
      <c r="J149" s="62">
        <f>I149*D71</f>
        <v>22209</v>
      </c>
      <c r="K149" s="58"/>
      <c r="L149" s="58"/>
    </row>
    <row r="150" spans="1:12" ht="18.75" x14ac:dyDescent="0.2">
      <c r="A150" s="11" t="s">
        <v>310</v>
      </c>
      <c r="B150" s="12" t="s">
        <v>358</v>
      </c>
      <c r="C150" s="13"/>
      <c r="D150" s="124"/>
      <c r="E150" s="71"/>
      <c r="F150" s="99"/>
      <c r="G150" s="71"/>
      <c r="H150" s="99"/>
      <c r="I150" s="71"/>
      <c r="J150" s="34"/>
      <c r="K150" s="33"/>
      <c r="L150" s="33"/>
    </row>
    <row r="151" spans="1:12" ht="54" x14ac:dyDescent="0.2">
      <c r="A151" s="5">
        <v>3.01</v>
      </c>
      <c r="B151" s="7" t="s">
        <v>149</v>
      </c>
      <c r="C151" s="6" t="s">
        <v>3</v>
      </c>
      <c r="D151" s="125">
        <v>0.12</v>
      </c>
      <c r="E151" s="78">
        <v>25</v>
      </c>
      <c r="F151" s="111"/>
      <c r="G151" s="65">
        <f>E151*(1-F$151)</f>
        <v>25</v>
      </c>
      <c r="H151" s="102"/>
      <c r="I151" s="65">
        <f t="shared" ref="I151:I211" si="6">G151*(1+H151)</f>
        <v>25</v>
      </c>
      <c r="J151" s="108"/>
      <c r="K151" s="31"/>
      <c r="L151" s="31"/>
    </row>
    <row r="152" spans="1:12" ht="54" x14ac:dyDescent="0.2">
      <c r="A152" s="5">
        <v>3.02</v>
      </c>
      <c r="B152" s="7" t="s">
        <v>150</v>
      </c>
      <c r="C152" s="6" t="s">
        <v>3</v>
      </c>
      <c r="D152" s="126"/>
      <c r="E152" s="78">
        <v>29</v>
      </c>
      <c r="F152" s="112"/>
      <c r="G152" s="65">
        <f t="shared" ref="G152:G211" si="7">E152*(1-F$151)</f>
        <v>29</v>
      </c>
      <c r="H152" s="102"/>
      <c r="I152" s="65">
        <f t="shared" si="6"/>
        <v>29</v>
      </c>
      <c r="J152" s="109"/>
      <c r="K152" s="31"/>
      <c r="L152" s="31"/>
    </row>
    <row r="153" spans="1:12" ht="54" x14ac:dyDescent="0.2">
      <c r="A153" s="5">
        <v>3.03</v>
      </c>
      <c r="B153" s="7" t="s">
        <v>151</v>
      </c>
      <c r="C153" s="6" t="s">
        <v>3</v>
      </c>
      <c r="D153" s="126"/>
      <c r="E153" s="78">
        <v>35</v>
      </c>
      <c r="F153" s="112"/>
      <c r="G153" s="65">
        <f t="shared" si="7"/>
        <v>35</v>
      </c>
      <c r="H153" s="102"/>
      <c r="I153" s="65">
        <f t="shared" si="6"/>
        <v>35</v>
      </c>
      <c r="J153" s="109"/>
      <c r="K153" s="31"/>
      <c r="L153" s="31"/>
    </row>
    <row r="154" spans="1:12" ht="54" x14ac:dyDescent="0.2">
      <c r="A154" s="5">
        <v>3.04</v>
      </c>
      <c r="B154" s="7" t="s">
        <v>152</v>
      </c>
      <c r="C154" s="6" t="s">
        <v>3</v>
      </c>
      <c r="D154" s="126"/>
      <c r="E154" s="78">
        <v>47</v>
      </c>
      <c r="F154" s="112"/>
      <c r="G154" s="65">
        <f t="shared" si="7"/>
        <v>47</v>
      </c>
      <c r="H154" s="102"/>
      <c r="I154" s="65">
        <f t="shared" si="6"/>
        <v>47</v>
      </c>
      <c r="J154" s="109"/>
      <c r="K154" s="31"/>
      <c r="L154" s="31"/>
    </row>
    <row r="155" spans="1:12" ht="54" x14ac:dyDescent="0.2">
      <c r="A155" s="5">
        <v>3.05</v>
      </c>
      <c r="B155" s="7" t="s">
        <v>153</v>
      </c>
      <c r="C155" s="6" t="s">
        <v>3</v>
      </c>
      <c r="D155" s="126"/>
      <c r="E155" s="78">
        <v>58</v>
      </c>
      <c r="F155" s="112"/>
      <c r="G155" s="65">
        <f t="shared" si="7"/>
        <v>58</v>
      </c>
      <c r="H155" s="102"/>
      <c r="I155" s="65">
        <f t="shared" si="6"/>
        <v>58</v>
      </c>
      <c r="J155" s="109"/>
      <c r="K155" s="31"/>
      <c r="L155" s="31"/>
    </row>
    <row r="156" spans="1:12" ht="54" x14ac:dyDescent="0.2">
      <c r="A156" s="5">
        <v>3.06</v>
      </c>
      <c r="B156" s="7" t="s">
        <v>154</v>
      </c>
      <c r="C156" s="6" t="s">
        <v>3</v>
      </c>
      <c r="D156" s="126"/>
      <c r="E156" s="78">
        <v>98</v>
      </c>
      <c r="F156" s="112"/>
      <c r="G156" s="65">
        <f t="shared" si="7"/>
        <v>98</v>
      </c>
      <c r="H156" s="102"/>
      <c r="I156" s="65">
        <f t="shared" si="6"/>
        <v>98</v>
      </c>
      <c r="J156" s="109"/>
      <c r="K156" s="31"/>
      <c r="L156" s="31"/>
    </row>
    <row r="157" spans="1:12" ht="27" x14ac:dyDescent="0.2">
      <c r="A157" s="5">
        <v>3.07</v>
      </c>
      <c r="B157" s="7" t="s">
        <v>155</v>
      </c>
      <c r="C157" s="6" t="s">
        <v>3</v>
      </c>
      <c r="D157" s="126"/>
      <c r="E157" s="78">
        <v>15</v>
      </c>
      <c r="F157" s="112"/>
      <c r="G157" s="65">
        <f t="shared" si="7"/>
        <v>15</v>
      </c>
      <c r="H157" s="102"/>
      <c r="I157" s="65">
        <f t="shared" si="6"/>
        <v>15</v>
      </c>
      <c r="J157" s="109"/>
      <c r="K157" s="31"/>
      <c r="L157" s="31"/>
    </row>
    <row r="158" spans="1:12" ht="27" x14ac:dyDescent="0.2">
      <c r="A158" s="5">
        <v>3.08</v>
      </c>
      <c r="B158" s="7" t="s">
        <v>156</v>
      </c>
      <c r="C158" s="6" t="s">
        <v>3</v>
      </c>
      <c r="D158" s="126"/>
      <c r="E158" s="78">
        <v>20</v>
      </c>
      <c r="F158" s="112"/>
      <c r="G158" s="65">
        <f t="shared" si="7"/>
        <v>20</v>
      </c>
      <c r="H158" s="102"/>
      <c r="I158" s="65">
        <f t="shared" si="6"/>
        <v>20</v>
      </c>
      <c r="J158" s="109"/>
      <c r="K158" s="31"/>
      <c r="L158" s="31"/>
    </row>
    <row r="159" spans="1:12" ht="27" x14ac:dyDescent="0.2">
      <c r="A159" s="5">
        <v>3.09</v>
      </c>
      <c r="B159" s="7" t="s">
        <v>157</v>
      </c>
      <c r="C159" s="6" t="s">
        <v>3</v>
      </c>
      <c r="D159" s="126"/>
      <c r="E159" s="78">
        <v>28</v>
      </c>
      <c r="F159" s="112"/>
      <c r="G159" s="65">
        <f t="shared" si="7"/>
        <v>28</v>
      </c>
      <c r="H159" s="102"/>
      <c r="I159" s="65">
        <f t="shared" si="6"/>
        <v>28</v>
      </c>
      <c r="J159" s="109"/>
      <c r="K159" s="31"/>
      <c r="L159" s="31"/>
    </row>
    <row r="160" spans="1:12" ht="27" x14ac:dyDescent="0.2">
      <c r="A160" s="5">
        <v>3.1</v>
      </c>
      <c r="B160" s="7" t="s">
        <v>65</v>
      </c>
      <c r="C160" s="6" t="s">
        <v>3</v>
      </c>
      <c r="D160" s="126"/>
      <c r="E160" s="78">
        <v>41</v>
      </c>
      <c r="F160" s="112"/>
      <c r="G160" s="65">
        <f t="shared" si="7"/>
        <v>41</v>
      </c>
      <c r="H160" s="102"/>
      <c r="I160" s="65">
        <f t="shared" si="6"/>
        <v>41</v>
      </c>
      <c r="J160" s="109"/>
      <c r="K160" s="31"/>
      <c r="L160" s="31"/>
    </row>
    <row r="161" spans="1:12" ht="27" x14ac:dyDescent="0.2">
      <c r="A161" s="5">
        <v>3.11</v>
      </c>
      <c r="B161" s="7" t="s">
        <v>158</v>
      </c>
      <c r="C161" s="6" t="s">
        <v>3</v>
      </c>
      <c r="D161" s="126"/>
      <c r="E161" s="78">
        <v>56</v>
      </c>
      <c r="F161" s="112"/>
      <c r="G161" s="65">
        <f t="shared" si="7"/>
        <v>56</v>
      </c>
      <c r="H161" s="102"/>
      <c r="I161" s="65">
        <f t="shared" si="6"/>
        <v>56</v>
      </c>
      <c r="J161" s="109"/>
      <c r="K161" s="31"/>
      <c r="L161" s="31"/>
    </row>
    <row r="162" spans="1:12" ht="27" x14ac:dyDescent="0.2">
      <c r="A162" s="5">
        <v>3.12</v>
      </c>
      <c r="B162" s="7" t="s">
        <v>159</v>
      </c>
      <c r="C162" s="6" t="s">
        <v>3</v>
      </c>
      <c r="D162" s="126"/>
      <c r="E162" s="78">
        <v>96</v>
      </c>
      <c r="F162" s="112"/>
      <c r="G162" s="65">
        <f t="shared" si="7"/>
        <v>96</v>
      </c>
      <c r="H162" s="102"/>
      <c r="I162" s="65">
        <f t="shared" si="6"/>
        <v>96</v>
      </c>
      <c r="J162" s="109"/>
      <c r="K162" s="31"/>
      <c r="L162" s="31"/>
    </row>
    <row r="163" spans="1:12" ht="54" x14ac:dyDescent="0.2">
      <c r="A163" s="5">
        <v>3.13</v>
      </c>
      <c r="B163" s="7" t="s">
        <v>160</v>
      </c>
      <c r="C163" s="6" t="s">
        <v>3</v>
      </c>
      <c r="D163" s="126"/>
      <c r="E163" s="78">
        <v>34</v>
      </c>
      <c r="F163" s="112"/>
      <c r="G163" s="65">
        <f t="shared" si="7"/>
        <v>34</v>
      </c>
      <c r="H163" s="102"/>
      <c r="I163" s="65">
        <f t="shared" si="6"/>
        <v>34</v>
      </c>
      <c r="J163" s="109"/>
      <c r="K163" s="31"/>
      <c r="L163" s="31"/>
    </row>
    <row r="164" spans="1:12" ht="54" x14ac:dyDescent="0.2">
      <c r="A164" s="5">
        <v>3.14</v>
      </c>
      <c r="B164" s="7" t="s">
        <v>161</v>
      </c>
      <c r="C164" s="6" t="s">
        <v>3</v>
      </c>
      <c r="D164" s="126"/>
      <c r="E164" s="78">
        <v>40</v>
      </c>
      <c r="F164" s="112"/>
      <c r="G164" s="65">
        <f t="shared" si="7"/>
        <v>40</v>
      </c>
      <c r="H164" s="102"/>
      <c r="I164" s="65">
        <f t="shared" si="6"/>
        <v>40</v>
      </c>
      <c r="J164" s="109"/>
      <c r="K164" s="31"/>
      <c r="L164" s="31"/>
    </row>
    <row r="165" spans="1:12" ht="54" x14ac:dyDescent="0.2">
      <c r="A165" s="5">
        <v>3.15</v>
      </c>
      <c r="B165" s="7" t="s">
        <v>162</v>
      </c>
      <c r="C165" s="6" t="s">
        <v>3</v>
      </c>
      <c r="D165" s="126"/>
      <c r="E165" s="78">
        <v>51</v>
      </c>
      <c r="F165" s="112"/>
      <c r="G165" s="65">
        <f t="shared" si="7"/>
        <v>51</v>
      </c>
      <c r="H165" s="102"/>
      <c r="I165" s="65">
        <f t="shared" si="6"/>
        <v>51</v>
      </c>
      <c r="J165" s="109"/>
      <c r="K165" s="31"/>
      <c r="L165" s="31"/>
    </row>
    <row r="166" spans="1:12" ht="54" x14ac:dyDescent="0.2">
      <c r="A166" s="5">
        <v>3.16</v>
      </c>
      <c r="B166" s="7" t="s">
        <v>163</v>
      </c>
      <c r="C166" s="6" t="s">
        <v>3</v>
      </c>
      <c r="D166" s="126"/>
      <c r="E166" s="78">
        <v>68</v>
      </c>
      <c r="F166" s="112"/>
      <c r="G166" s="65">
        <f t="shared" si="7"/>
        <v>68</v>
      </c>
      <c r="H166" s="102"/>
      <c r="I166" s="65">
        <f t="shared" si="6"/>
        <v>68</v>
      </c>
      <c r="J166" s="109"/>
      <c r="K166" s="31"/>
      <c r="L166" s="31"/>
    </row>
    <row r="167" spans="1:12" ht="54" x14ac:dyDescent="0.2">
      <c r="A167" s="5">
        <v>3.17</v>
      </c>
      <c r="B167" s="7" t="s">
        <v>164</v>
      </c>
      <c r="C167" s="6" t="s">
        <v>3</v>
      </c>
      <c r="D167" s="126"/>
      <c r="E167" s="78">
        <v>110</v>
      </c>
      <c r="F167" s="112"/>
      <c r="G167" s="65">
        <f t="shared" si="7"/>
        <v>110</v>
      </c>
      <c r="H167" s="102"/>
      <c r="I167" s="65">
        <f t="shared" si="6"/>
        <v>110</v>
      </c>
      <c r="J167" s="109"/>
      <c r="K167" s="31"/>
      <c r="L167" s="31"/>
    </row>
    <row r="168" spans="1:12" ht="54" x14ac:dyDescent="0.2">
      <c r="A168" s="5">
        <v>3.18</v>
      </c>
      <c r="B168" s="7" t="s">
        <v>165</v>
      </c>
      <c r="C168" s="6" t="s">
        <v>3</v>
      </c>
      <c r="D168" s="126"/>
      <c r="E168" s="78">
        <v>120</v>
      </c>
      <c r="F168" s="112"/>
      <c r="G168" s="65">
        <f t="shared" si="7"/>
        <v>120</v>
      </c>
      <c r="H168" s="102"/>
      <c r="I168" s="65">
        <f t="shared" si="6"/>
        <v>120</v>
      </c>
      <c r="J168" s="109"/>
      <c r="K168" s="31"/>
      <c r="L168" s="31"/>
    </row>
    <row r="169" spans="1:12" ht="40.5" x14ac:dyDescent="0.2">
      <c r="A169" s="5">
        <v>3.19</v>
      </c>
      <c r="B169" s="7" t="s">
        <v>166</v>
      </c>
      <c r="C169" s="6" t="s">
        <v>3</v>
      </c>
      <c r="D169" s="126"/>
      <c r="E169" s="78">
        <v>29</v>
      </c>
      <c r="F169" s="112"/>
      <c r="G169" s="65">
        <f t="shared" si="7"/>
        <v>29</v>
      </c>
      <c r="H169" s="102"/>
      <c r="I169" s="65">
        <f t="shared" si="6"/>
        <v>29</v>
      </c>
      <c r="J169" s="109"/>
      <c r="K169" s="31"/>
      <c r="L169" s="31"/>
    </row>
    <row r="170" spans="1:12" ht="40.5" x14ac:dyDescent="0.2">
      <c r="A170" s="5">
        <v>3.2</v>
      </c>
      <c r="B170" s="7" t="s">
        <v>167</v>
      </c>
      <c r="C170" s="6" t="s">
        <v>3</v>
      </c>
      <c r="D170" s="126"/>
      <c r="E170" s="78">
        <v>33</v>
      </c>
      <c r="F170" s="112"/>
      <c r="G170" s="65">
        <f t="shared" si="7"/>
        <v>33</v>
      </c>
      <c r="H170" s="102"/>
      <c r="I170" s="65">
        <f t="shared" si="6"/>
        <v>33</v>
      </c>
      <c r="J170" s="109"/>
      <c r="K170" s="31"/>
      <c r="L170" s="31"/>
    </row>
    <row r="171" spans="1:12" ht="40.5" x14ac:dyDescent="0.2">
      <c r="A171" s="5">
        <v>3.21</v>
      </c>
      <c r="B171" s="7" t="s">
        <v>168</v>
      </c>
      <c r="C171" s="6" t="s">
        <v>3</v>
      </c>
      <c r="D171" s="126"/>
      <c r="E171" s="78">
        <v>49</v>
      </c>
      <c r="F171" s="112"/>
      <c r="G171" s="65">
        <f t="shared" si="7"/>
        <v>49</v>
      </c>
      <c r="H171" s="102"/>
      <c r="I171" s="65">
        <f t="shared" si="6"/>
        <v>49</v>
      </c>
      <c r="J171" s="109"/>
      <c r="K171" s="31"/>
      <c r="L171" s="31"/>
    </row>
    <row r="172" spans="1:12" ht="40.5" x14ac:dyDescent="0.2">
      <c r="A172" s="5">
        <v>3.22</v>
      </c>
      <c r="B172" s="7" t="s">
        <v>169</v>
      </c>
      <c r="C172" s="6" t="s">
        <v>3</v>
      </c>
      <c r="D172" s="126"/>
      <c r="E172" s="78">
        <v>70</v>
      </c>
      <c r="F172" s="112"/>
      <c r="G172" s="65">
        <f t="shared" si="7"/>
        <v>70</v>
      </c>
      <c r="H172" s="102"/>
      <c r="I172" s="65">
        <f t="shared" si="6"/>
        <v>70</v>
      </c>
      <c r="J172" s="109"/>
      <c r="K172" s="31"/>
      <c r="L172" s="31"/>
    </row>
    <row r="173" spans="1:12" ht="40.5" x14ac:dyDescent="0.2">
      <c r="A173" s="5">
        <v>3.23</v>
      </c>
      <c r="B173" s="7" t="s">
        <v>170</v>
      </c>
      <c r="C173" s="6" t="s">
        <v>3</v>
      </c>
      <c r="D173" s="126"/>
      <c r="E173" s="78">
        <v>350</v>
      </c>
      <c r="F173" s="112"/>
      <c r="G173" s="65">
        <f t="shared" si="7"/>
        <v>350</v>
      </c>
      <c r="H173" s="102"/>
      <c r="I173" s="65">
        <f t="shared" si="6"/>
        <v>350</v>
      </c>
      <c r="J173" s="109"/>
      <c r="K173" s="31"/>
      <c r="L173" s="31"/>
    </row>
    <row r="174" spans="1:12" ht="54" x14ac:dyDescent="0.2">
      <c r="A174" s="5">
        <v>3.24</v>
      </c>
      <c r="B174" s="7" t="s">
        <v>171</v>
      </c>
      <c r="C174" s="6" t="s">
        <v>7</v>
      </c>
      <c r="D174" s="126"/>
      <c r="E174" s="65">
        <v>640</v>
      </c>
      <c r="F174" s="112"/>
      <c r="G174" s="65">
        <f t="shared" si="7"/>
        <v>640</v>
      </c>
      <c r="H174" s="102"/>
      <c r="I174" s="65">
        <f t="shared" si="6"/>
        <v>640</v>
      </c>
      <c r="J174" s="109"/>
      <c r="K174" s="31"/>
      <c r="L174" s="31"/>
    </row>
    <row r="175" spans="1:12" ht="54" x14ac:dyDescent="0.2">
      <c r="A175" s="5">
        <v>3.2500000000000102</v>
      </c>
      <c r="B175" s="7" t="s">
        <v>172</v>
      </c>
      <c r="C175" s="6" t="s">
        <v>7</v>
      </c>
      <c r="D175" s="126"/>
      <c r="E175" s="65">
        <v>700</v>
      </c>
      <c r="F175" s="112"/>
      <c r="G175" s="65">
        <f t="shared" si="7"/>
        <v>700</v>
      </c>
      <c r="H175" s="102"/>
      <c r="I175" s="65">
        <f t="shared" si="6"/>
        <v>700</v>
      </c>
      <c r="J175" s="109"/>
      <c r="K175" s="31"/>
      <c r="L175" s="31"/>
    </row>
    <row r="176" spans="1:12" ht="54" x14ac:dyDescent="0.2">
      <c r="A176" s="5">
        <v>3.26000000000001</v>
      </c>
      <c r="B176" s="7" t="s">
        <v>173</v>
      </c>
      <c r="C176" s="6" t="s">
        <v>7</v>
      </c>
      <c r="D176" s="126"/>
      <c r="E176" s="65">
        <v>950</v>
      </c>
      <c r="F176" s="112"/>
      <c r="G176" s="65">
        <f t="shared" si="7"/>
        <v>950</v>
      </c>
      <c r="H176" s="102"/>
      <c r="I176" s="65">
        <f t="shared" si="6"/>
        <v>950</v>
      </c>
      <c r="J176" s="109"/>
      <c r="K176" s="31"/>
      <c r="L176" s="31"/>
    </row>
    <row r="177" spans="1:35" ht="40.5" x14ac:dyDescent="0.2">
      <c r="A177" s="5">
        <v>3.2700000000000098</v>
      </c>
      <c r="B177" s="8" t="s">
        <v>174</v>
      </c>
      <c r="C177" s="6" t="s">
        <v>7</v>
      </c>
      <c r="D177" s="126"/>
      <c r="E177" s="65">
        <v>8</v>
      </c>
      <c r="F177" s="112"/>
      <c r="G177" s="65">
        <f t="shared" si="7"/>
        <v>8</v>
      </c>
      <c r="H177" s="102"/>
      <c r="I177" s="65">
        <f t="shared" si="6"/>
        <v>8</v>
      </c>
      <c r="J177" s="109"/>
      <c r="K177" s="31"/>
      <c r="L177" s="31"/>
    </row>
    <row r="178" spans="1:35" ht="27" x14ac:dyDescent="0.2">
      <c r="A178" s="5">
        <v>3.28000000000001</v>
      </c>
      <c r="B178" s="7" t="s">
        <v>175</v>
      </c>
      <c r="C178" s="6" t="s">
        <v>7</v>
      </c>
      <c r="D178" s="126"/>
      <c r="E178" s="65">
        <v>910</v>
      </c>
      <c r="F178" s="112"/>
      <c r="G178" s="65">
        <f t="shared" si="7"/>
        <v>910</v>
      </c>
      <c r="H178" s="102"/>
      <c r="I178" s="65">
        <f t="shared" si="6"/>
        <v>910</v>
      </c>
      <c r="J178" s="109"/>
      <c r="K178" s="31"/>
      <c r="L178" s="31"/>
    </row>
    <row r="179" spans="1:35" ht="27" x14ac:dyDescent="0.2">
      <c r="A179" s="5">
        <v>3.2900000000000098</v>
      </c>
      <c r="B179" s="7" t="s">
        <v>176</v>
      </c>
      <c r="C179" s="6" t="s">
        <v>7</v>
      </c>
      <c r="D179" s="126"/>
      <c r="E179" s="65">
        <v>450</v>
      </c>
      <c r="F179" s="112"/>
      <c r="G179" s="65">
        <f t="shared" si="7"/>
        <v>450</v>
      </c>
      <c r="H179" s="102"/>
      <c r="I179" s="65">
        <f t="shared" si="6"/>
        <v>450</v>
      </c>
      <c r="J179" s="109"/>
      <c r="K179" s="31"/>
      <c r="L179" s="31"/>
    </row>
    <row r="180" spans="1:35" ht="54" x14ac:dyDescent="0.2">
      <c r="A180" s="5">
        <v>3.30000000000001</v>
      </c>
      <c r="B180" s="7" t="s">
        <v>177</v>
      </c>
      <c r="C180" s="6" t="s">
        <v>3</v>
      </c>
      <c r="D180" s="126"/>
      <c r="E180" s="65">
        <v>1800</v>
      </c>
      <c r="F180" s="112"/>
      <c r="G180" s="65">
        <f t="shared" si="7"/>
        <v>1800</v>
      </c>
      <c r="H180" s="102"/>
      <c r="I180" s="65">
        <f t="shared" si="6"/>
        <v>1800</v>
      </c>
      <c r="J180" s="109"/>
      <c r="K180" s="31"/>
      <c r="L180" s="31"/>
    </row>
    <row r="181" spans="1:35" ht="40.5" x14ac:dyDescent="0.2">
      <c r="A181" s="5">
        <v>3.3100000000000098</v>
      </c>
      <c r="B181" s="7" t="s">
        <v>178</v>
      </c>
      <c r="C181" s="6" t="s">
        <v>3</v>
      </c>
      <c r="D181" s="126"/>
      <c r="E181" s="65">
        <v>1600</v>
      </c>
      <c r="F181" s="112"/>
      <c r="G181" s="65">
        <f t="shared" si="7"/>
        <v>1600</v>
      </c>
      <c r="H181" s="102"/>
      <c r="I181" s="65">
        <f t="shared" si="6"/>
        <v>1600</v>
      </c>
      <c r="J181" s="109"/>
      <c r="K181" s="31"/>
      <c r="L181" s="31"/>
    </row>
    <row r="182" spans="1:35" ht="40.5" x14ac:dyDescent="0.2">
      <c r="A182" s="5">
        <v>3.3200000000000101</v>
      </c>
      <c r="B182" s="7" t="s">
        <v>179</v>
      </c>
      <c r="C182" s="6" t="s">
        <v>7</v>
      </c>
      <c r="D182" s="126"/>
      <c r="E182" s="65">
        <v>1950</v>
      </c>
      <c r="F182" s="112"/>
      <c r="G182" s="65">
        <f t="shared" si="7"/>
        <v>1950</v>
      </c>
      <c r="H182" s="102"/>
      <c r="I182" s="65">
        <f t="shared" si="6"/>
        <v>1950</v>
      </c>
      <c r="J182" s="109"/>
      <c r="K182" s="31"/>
      <c r="L182" s="31"/>
    </row>
    <row r="183" spans="1:35" ht="40.5" x14ac:dyDescent="0.2">
      <c r="A183" s="5">
        <v>3.3300000000000098</v>
      </c>
      <c r="B183" s="7" t="s">
        <v>180</v>
      </c>
      <c r="C183" s="6"/>
      <c r="D183" s="126"/>
      <c r="E183" s="65">
        <v>2800</v>
      </c>
      <c r="F183" s="112"/>
      <c r="G183" s="65">
        <f t="shared" si="7"/>
        <v>2800</v>
      </c>
      <c r="H183" s="102"/>
      <c r="I183" s="65">
        <f t="shared" si="6"/>
        <v>2800</v>
      </c>
      <c r="J183" s="109"/>
      <c r="K183" s="31"/>
      <c r="L183" s="31"/>
    </row>
    <row r="184" spans="1:35" ht="81" x14ac:dyDescent="0.2">
      <c r="A184" s="5">
        <v>3.3400000000000101</v>
      </c>
      <c r="B184" s="8" t="s">
        <v>321</v>
      </c>
      <c r="C184" s="6" t="s">
        <v>7</v>
      </c>
      <c r="D184" s="126"/>
      <c r="E184" s="65">
        <v>1600</v>
      </c>
      <c r="F184" s="112"/>
      <c r="G184" s="65">
        <f t="shared" si="7"/>
        <v>1600</v>
      </c>
      <c r="H184" s="102"/>
      <c r="I184" s="65">
        <f t="shared" si="6"/>
        <v>1600</v>
      </c>
      <c r="J184" s="109"/>
      <c r="K184" s="31"/>
      <c r="L184" s="31"/>
    </row>
    <row r="185" spans="1:35" ht="81" x14ac:dyDescent="0.2">
      <c r="A185" s="5">
        <v>3.3500000000000099</v>
      </c>
      <c r="B185" s="8" t="s">
        <v>322</v>
      </c>
      <c r="C185" s="6" t="s">
        <v>7</v>
      </c>
      <c r="D185" s="126"/>
      <c r="E185" s="65">
        <v>1200</v>
      </c>
      <c r="F185" s="112"/>
      <c r="G185" s="65">
        <f t="shared" si="7"/>
        <v>1200</v>
      </c>
      <c r="H185" s="102"/>
      <c r="I185" s="65">
        <f t="shared" si="6"/>
        <v>1200</v>
      </c>
      <c r="J185" s="109"/>
      <c r="K185" s="31"/>
      <c r="L185" s="31"/>
    </row>
    <row r="186" spans="1:35" ht="81" x14ac:dyDescent="0.2">
      <c r="A186" s="5">
        <v>3.3600000000000101</v>
      </c>
      <c r="B186" s="7" t="s">
        <v>323</v>
      </c>
      <c r="C186" s="6" t="s">
        <v>7</v>
      </c>
      <c r="D186" s="126"/>
      <c r="E186" s="65">
        <v>1400</v>
      </c>
      <c r="F186" s="112"/>
      <c r="G186" s="65">
        <f t="shared" si="7"/>
        <v>1400</v>
      </c>
      <c r="H186" s="102"/>
      <c r="I186" s="65">
        <f t="shared" si="6"/>
        <v>1400</v>
      </c>
      <c r="J186" s="109"/>
      <c r="K186" s="31"/>
      <c r="L186" s="31"/>
    </row>
    <row r="187" spans="1:35" s="17" customFormat="1" ht="81" x14ac:dyDescent="0.2">
      <c r="A187" s="5">
        <v>3.3700000000000099</v>
      </c>
      <c r="B187" s="7" t="s">
        <v>324</v>
      </c>
      <c r="C187" s="6" t="s">
        <v>7</v>
      </c>
      <c r="D187" s="126"/>
      <c r="E187" s="65">
        <v>1100</v>
      </c>
      <c r="F187" s="112"/>
      <c r="G187" s="65">
        <f t="shared" si="7"/>
        <v>1100</v>
      </c>
      <c r="H187" s="102"/>
      <c r="I187" s="65">
        <f t="shared" si="6"/>
        <v>1100</v>
      </c>
      <c r="J187" s="109"/>
      <c r="K187" s="31"/>
      <c r="L187" s="3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40.5" x14ac:dyDescent="0.2">
      <c r="A188" s="5">
        <v>3.3800000000000101</v>
      </c>
      <c r="B188" s="7" t="s">
        <v>181</v>
      </c>
      <c r="C188" s="6" t="s">
        <v>7</v>
      </c>
      <c r="D188" s="126"/>
      <c r="E188" s="65">
        <v>45</v>
      </c>
      <c r="F188" s="112"/>
      <c r="G188" s="65">
        <f t="shared" si="7"/>
        <v>45</v>
      </c>
      <c r="H188" s="102"/>
      <c r="I188" s="65">
        <f t="shared" si="6"/>
        <v>45</v>
      </c>
      <c r="J188" s="109"/>
      <c r="K188" s="31"/>
      <c r="L188" s="31"/>
    </row>
    <row r="189" spans="1:35" ht="40.5" x14ac:dyDescent="0.2">
      <c r="A189" s="5">
        <v>3.3900000000000099</v>
      </c>
      <c r="B189" s="7" t="s">
        <v>182</v>
      </c>
      <c r="C189" s="6" t="s">
        <v>7</v>
      </c>
      <c r="D189" s="126"/>
      <c r="E189" s="65">
        <v>42</v>
      </c>
      <c r="F189" s="112"/>
      <c r="G189" s="65">
        <f t="shared" si="7"/>
        <v>42</v>
      </c>
      <c r="H189" s="102"/>
      <c r="I189" s="65">
        <f t="shared" si="6"/>
        <v>42</v>
      </c>
      <c r="J189" s="109"/>
      <c r="K189" s="31"/>
      <c r="L189" s="31"/>
    </row>
    <row r="190" spans="1:35" ht="40.5" x14ac:dyDescent="0.2">
      <c r="A190" s="5">
        <v>3.4000000000000101</v>
      </c>
      <c r="B190" s="7" t="s">
        <v>183</v>
      </c>
      <c r="C190" s="6" t="s">
        <v>7</v>
      </c>
      <c r="D190" s="126"/>
      <c r="E190" s="65">
        <v>46</v>
      </c>
      <c r="F190" s="112"/>
      <c r="G190" s="65">
        <f t="shared" si="7"/>
        <v>46</v>
      </c>
      <c r="H190" s="102"/>
      <c r="I190" s="65">
        <f t="shared" si="6"/>
        <v>46</v>
      </c>
      <c r="J190" s="109"/>
      <c r="K190" s="31"/>
      <c r="L190" s="31"/>
    </row>
    <row r="191" spans="1:35" ht="40.5" x14ac:dyDescent="0.2">
      <c r="A191" s="5">
        <v>3.4100000000000099</v>
      </c>
      <c r="B191" s="7" t="s">
        <v>184</v>
      </c>
      <c r="C191" s="6" t="s">
        <v>7</v>
      </c>
      <c r="D191" s="126"/>
      <c r="E191" s="65">
        <v>42</v>
      </c>
      <c r="F191" s="112"/>
      <c r="G191" s="65">
        <f t="shared" si="7"/>
        <v>42</v>
      </c>
      <c r="H191" s="102"/>
      <c r="I191" s="65">
        <f t="shared" si="6"/>
        <v>42</v>
      </c>
      <c r="J191" s="109"/>
      <c r="K191" s="31"/>
      <c r="L191" s="31"/>
    </row>
    <row r="192" spans="1:35" ht="40.5" x14ac:dyDescent="0.2">
      <c r="A192" s="5">
        <v>3.4200000000000101</v>
      </c>
      <c r="B192" s="7" t="s">
        <v>185</v>
      </c>
      <c r="C192" s="6" t="s">
        <v>7</v>
      </c>
      <c r="D192" s="126"/>
      <c r="E192" s="65">
        <v>45</v>
      </c>
      <c r="F192" s="112"/>
      <c r="G192" s="65">
        <f t="shared" si="7"/>
        <v>45</v>
      </c>
      <c r="H192" s="102"/>
      <c r="I192" s="65">
        <f t="shared" si="6"/>
        <v>45</v>
      </c>
      <c r="J192" s="109"/>
      <c r="K192" s="31"/>
      <c r="L192" s="31"/>
    </row>
    <row r="193" spans="1:12" ht="40.5" x14ac:dyDescent="0.2">
      <c r="A193" s="5">
        <v>3.4300000000000099</v>
      </c>
      <c r="B193" s="7" t="s">
        <v>186</v>
      </c>
      <c r="C193" s="6" t="s">
        <v>7</v>
      </c>
      <c r="D193" s="126"/>
      <c r="E193" s="65">
        <v>52</v>
      </c>
      <c r="F193" s="112"/>
      <c r="G193" s="65">
        <f t="shared" si="7"/>
        <v>52</v>
      </c>
      <c r="H193" s="102"/>
      <c r="I193" s="65">
        <f t="shared" si="6"/>
        <v>52</v>
      </c>
      <c r="J193" s="109"/>
      <c r="K193" s="31"/>
      <c r="L193" s="31"/>
    </row>
    <row r="194" spans="1:12" ht="40.5" x14ac:dyDescent="0.2">
      <c r="A194" s="5">
        <v>3.4400000000000102</v>
      </c>
      <c r="B194" s="7" t="s">
        <v>187</v>
      </c>
      <c r="C194" s="6" t="s">
        <v>7</v>
      </c>
      <c r="D194" s="126"/>
      <c r="E194" s="65">
        <v>58</v>
      </c>
      <c r="F194" s="112"/>
      <c r="G194" s="65">
        <f t="shared" si="7"/>
        <v>58</v>
      </c>
      <c r="H194" s="102"/>
      <c r="I194" s="65">
        <f t="shared" si="6"/>
        <v>58</v>
      </c>
      <c r="J194" s="109"/>
      <c r="K194" s="31"/>
      <c r="L194" s="31"/>
    </row>
    <row r="195" spans="1:12" ht="40.5" x14ac:dyDescent="0.2">
      <c r="A195" s="5">
        <v>3.4500000000000099</v>
      </c>
      <c r="B195" s="7" t="s">
        <v>188</v>
      </c>
      <c r="C195" s="6" t="s">
        <v>7</v>
      </c>
      <c r="D195" s="126"/>
      <c r="E195" s="65">
        <v>80</v>
      </c>
      <c r="F195" s="112"/>
      <c r="G195" s="65">
        <f t="shared" si="7"/>
        <v>80</v>
      </c>
      <c r="H195" s="102"/>
      <c r="I195" s="65">
        <f t="shared" si="6"/>
        <v>80</v>
      </c>
      <c r="J195" s="109"/>
      <c r="K195" s="31"/>
      <c r="L195" s="31"/>
    </row>
    <row r="196" spans="1:12" ht="40.5" x14ac:dyDescent="0.2">
      <c r="A196" s="5">
        <v>3.4600000000000102</v>
      </c>
      <c r="B196" s="7" t="s">
        <v>189</v>
      </c>
      <c r="C196" s="6" t="s">
        <v>7</v>
      </c>
      <c r="D196" s="126"/>
      <c r="E196" s="65">
        <v>110</v>
      </c>
      <c r="F196" s="112"/>
      <c r="G196" s="65">
        <f t="shared" si="7"/>
        <v>110</v>
      </c>
      <c r="H196" s="102"/>
      <c r="I196" s="65">
        <f t="shared" si="6"/>
        <v>110</v>
      </c>
      <c r="J196" s="109"/>
      <c r="K196" s="31"/>
      <c r="L196" s="31"/>
    </row>
    <row r="197" spans="1:12" ht="40.5" x14ac:dyDescent="0.2">
      <c r="A197" s="5">
        <v>3.47000000000001</v>
      </c>
      <c r="B197" s="7" t="s">
        <v>190</v>
      </c>
      <c r="C197" s="6" t="s">
        <v>7</v>
      </c>
      <c r="D197" s="126"/>
      <c r="E197" s="65">
        <v>250</v>
      </c>
      <c r="F197" s="112"/>
      <c r="G197" s="65">
        <f t="shared" si="7"/>
        <v>250</v>
      </c>
      <c r="H197" s="102"/>
      <c r="I197" s="65">
        <f t="shared" si="6"/>
        <v>250</v>
      </c>
      <c r="J197" s="109"/>
      <c r="K197" s="31"/>
      <c r="L197" s="31"/>
    </row>
    <row r="198" spans="1:12" ht="40.5" x14ac:dyDescent="0.2">
      <c r="A198" s="5">
        <v>3.4800000000000102</v>
      </c>
      <c r="B198" s="7" t="s">
        <v>191</v>
      </c>
      <c r="C198" s="6" t="s">
        <v>7</v>
      </c>
      <c r="D198" s="126"/>
      <c r="E198" s="65">
        <v>35</v>
      </c>
      <c r="F198" s="112"/>
      <c r="G198" s="65">
        <f t="shared" si="7"/>
        <v>35</v>
      </c>
      <c r="H198" s="102"/>
      <c r="I198" s="65">
        <f t="shared" si="6"/>
        <v>35</v>
      </c>
      <c r="J198" s="109"/>
      <c r="K198" s="31"/>
      <c r="L198" s="31"/>
    </row>
    <row r="199" spans="1:12" ht="40.5" x14ac:dyDescent="0.2">
      <c r="A199" s="5">
        <v>3.49000000000001</v>
      </c>
      <c r="B199" s="7" t="s">
        <v>192</v>
      </c>
      <c r="C199" s="6" t="s">
        <v>7</v>
      </c>
      <c r="D199" s="126"/>
      <c r="E199" s="65">
        <v>40</v>
      </c>
      <c r="F199" s="112"/>
      <c r="G199" s="65">
        <f t="shared" si="7"/>
        <v>40</v>
      </c>
      <c r="H199" s="102"/>
      <c r="I199" s="65">
        <f t="shared" si="6"/>
        <v>40</v>
      </c>
      <c r="J199" s="109"/>
      <c r="K199" s="31"/>
      <c r="L199" s="31"/>
    </row>
    <row r="200" spans="1:12" ht="40.5" x14ac:dyDescent="0.2">
      <c r="A200" s="5">
        <v>3.5000000000000102</v>
      </c>
      <c r="B200" s="7" t="s">
        <v>193</v>
      </c>
      <c r="C200" s="6" t="s">
        <v>7</v>
      </c>
      <c r="D200" s="126"/>
      <c r="E200" s="65">
        <v>50</v>
      </c>
      <c r="F200" s="112"/>
      <c r="G200" s="65">
        <f t="shared" si="7"/>
        <v>50</v>
      </c>
      <c r="H200" s="102"/>
      <c r="I200" s="65">
        <f t="shared" si="6"/>
        <v>50</v>
      </c>
      <c r="J200" s="109"/>
      <c r="K200" s="31"/>
      <c r="L200" s="31"/>
    </row>
    <row r="201" spans="1:12" ht="40.5" x14ac:dyDescent="0.2">
      <c r="A201" s="5">
        <v>3.51000000000001</v>
      </c>
      <c r="B201" s="7" t="s">
        <v>194</v>
      </c>
      <c r="C201" s="6" t="s">
        <v>7</v>
      </c>
      <c r="D201" s="126"/>
      <c r="E201" s="65">
        <v>80</v>
      </c>
      <c r="F201" s="112"/>
      <c r="G201" s="65">
        <f t="shared" si="7"/>
        <v>80</v>
      </c>
      <c r="H201" s="102"/>
      <c r="I201" s="65">
        <f t="shared" si="6"/>
        <v>80</v>
      </c>
      <c r="J201" s="109"/>
      <c r="K201" s="31"/>
      <c r="L201" s="31"/>
    </row>
    <row r="202" spans="1:12" ht="40.5" x14ac:dyDescent="0.2">
      <c r="A202" s="5">
        <v>3.5200000000000098</v>
      </c>
      <c r="B202" s="7" t="s">
        <v>195</v>
      </c>
      <c r="C202" s="6" t="s">
        <v>7</v>
      </c>
      <c r="D202" s="126"/>
      <c r="E202" s="65">
        <v>95</v>
      </c>
      <c r="F202" s="112"/>
      <c r="G202" s="65">
        <f t="shared" si="7"/>
        <v>95</v>
      </c>
      <c r="H202" s="102"/>
      <c r="I202" s="65">
        <f t="shared" si="6"/>
        <v>95</v>
      </c>
      <c r="J202" s="109"/>
      <c r="K202" s="31"/>
      <c r="L202" s="31"/>
    </row>
    <row r="203" spans="1:12" ht="40.5" x14ac:dyDescent="0.2">
      <c r="A203" s="5">
        <v>3.53000000000001</v>
      </c>
      <c r="B203" s="7" t="s">
        <v>196</v>
      </c>
      <c r="C203" s="6" t="s">
        <v>7</v>
      </c>
      <c r="D203" s="126"/>
      <c r="E203" s="65">
        <v>250</v>
      </c>
      <c r="F203" s="112"/>
      <c r="G203" s="65">
        <f t="shared" si="7"/>
        <v>250</v>
      </c>
      <c r="H203" s="102"/>
      <c r="I203" s="65">
        <f t="shared" si="6"/>
        <v>250</v>
      </c>
      <c r="J203" s="109"/>
      <c r="K203" s="31"/>
      <c r="L203" s="31"/>
    </row>
    <row r="204" spans="1:12" ht="27" x14ac:dyDescent="0.2">
      <c r="A204" s="5">
        <v>3.5400000000000098</v>
      </c>
      <c r="B204" s="8" t="s">
        <v>66</v>
      </c>
      <c r="C204" s="6" t="s">
        <v>7</v>
      </c>
      <c r="D204" s="126"/>
      <c r="E204" s="65">
        <v>1100</v>
      </c>
      <c r="F204" s="112"/>
      <c r="G204" s="65">
        <f t="shared" si="7"/>
        <v>1100</v>
      </c>
      <c r="H204" s="102"/>
      <c r="I204" s="65">
        <f t="shared" si="6"/>
        <v>1100</v>
      </c>
      <c r="J204" s="109"/>
      <c r="K204" s="31"/>
      <c r="L204" s="31"/>
    </row>
    <row r="205" spans="1:12" ht="54" x14ac:dyDescent="0.2">
      <c r="A205" s="5">
        <v>3.55000000000001</v>
      </c>
      <c r="B205" s="7" t="s">
        <v>197</v>
      </c>
      <c r="C205" s="6" t="s">
        <v>7</v>
      </c>
      <c r="D205" s="126"/>
      <c r="E205" s="65">
        <v>1900</v>
      </c>
      <c r="F205" s="112"/>
      <c r="G205" s="65">
        <f t="shared" si="7"/>
        <v>1900</v>
      </c>
      <c r="H205" s="102"/>
      <c r="I205" s="65">
        <f t="shared" si="6"/>
        <v>1900</v>
      </c>
      <c r="J205" s="109"/>
      <c r="K205" s="31"/>
      <c r="L205" s="31"/>
    </row>
    <row r="206" spans="1:12" ht="81" x14ac:dyDescent="0.2">
      <c r="A206" s="5">
        <v>3.5600000000000098</v>
      </c>
      <c r="B206" s="7" t="s">
        <v>198</v>
      </c>
      <c r="C206" s="6" t="s">
        <v>5</v>
      </c>
      <c r="D206" s="126"/>
      <c r="E206" s="65">
        <v>1190</v>
      </c>
      <c r="F206" s="112"/>
      <c r="G206" s="65">
        <f t="shared" si="7"/>
        <v>1190</v>
      </c>
      <c r="H206" s="102"/>
      <c r="I206" s="65">
        <f t="shared" si="6"/>
        <v>1190</v>
      </c>
      <c r="J206" s="109"/>
      <c r="K206" s="31"/>
      <c r="L206" s="31"/>
    </row>
    <row r="207" spans="1:12" ht="54" x14ac:dyDescent="0.2">
      <c r="A207" s="5">
        <v>3.5700000000000101</v>
      </c>
      <c r="B207" s="7" t="s">
        <v>199</v>
      </c>
      <c r="C207" s="6" t="s">
        <v>5</v>
      </c>
      <c r="D207" s="126"/>
      <c r="E207" s="65">
        <v>965</v>
      </c>
      <c r="F207" s="112"/>
      <c r="G207" s="65">
        <f t="shared" si="7"/>
        <v>965</v>
      </c>
      <c r="H207" s="102"/>
      <c r="I207" s="65">
        <f t="shared" si="6"/>
        <v>965</v>
      </c>
      <c r="J207" s="109"/>
      <c r="K207" s="31"/>
      <c r="L207" s="31"/>
    </row>
    <row r="208" spans="1:12" ht="54" x14ac:dyDescent="0.2">
      <c r="A208" s="5">
        <v>3.5800000000000098</v>
      </c>
      <c r="B208" s="8" t="s">
        <v>200</v>
      </c>
      <c r="C208" s="6" t="s">
        <v>3</v>
      </c>
      <c r="D208" s="126"/>
      <c r="E208" s="65">
        <v>1100</v>
      </c>
      <c r="F208" s="112"/>
      <c r="G208" s="65">
        <f t="shared" si="7"/>
        <v>1100</v>
      </c>
      <c r="H208" s="102"/>
      <c r="I208" s="65">
        <f t="shared" si="6"/>
        <v>1100</v>
      </c>
      <c r="J208" s="109"/>
      <c r="K208" s="31"/>
      <c r="L208" s="31"/>
    </row>
    <row r="209" spans="1:12" ht="27" x14ac:dyDescent="0.2">
      <c r="A209" s="5">
        <v>3.5900000000000101</v>
      </c>
      <c r="B209" s="7" t="s">
        <v>325</v>
      </c>
      <c r="C209" s="6" t="s">
        <v>3</v>
      </c>
      <c r="D209" s="126"/>
      <c r="E209" s="65">
        <v>35</v>
      </c>
      <c r="F209" s="112"/>
      <c r="G209" s="65">
        <f t="shared" si="7"/>
        <v>35</v>
      </c>
      <c r="H209" s="102"/>
      <c r="I209" s="65">
        <f t="shared" si="6"/>
        <v>35</v>
      </c>
      <c r="J209" s="109"/>
      <c r="K209" s="31"/>
      <c r="L209" s="31"/>
    </row>
    <row r="210" spans="1:12" ht="27" x14ac:dyDescent="0.2">
      <c r="A210" s="5">
        <v>3.6000000000000099</v>
      </c>
      <c r="B210" s="7" t="s">
        <v>326</v>
      </c>
      <c r="C210" s="6" t="s">
        <v>3</v>
      </c>
      <c r="D210" s="126"/>
      <c r="E210" s="65">
        <v>31</v>
      </c>
      <c r="F210" s="112"/>
      <c r="G210" s="65">
        <f t="shared" si="7"/>
        <v>31</v>
      </c>
      <c r="H210" s="102"/>
      <c r="I210" s="65">
        <f t="shared" si="6"/>
        <v>31</v>
      </c>
      <c r="J210" s="109"/>
      <c r="K210" s="31"/>
      <c r="L210" s="31"/>
    </row>
    <row r="211" spans="1:12" ht="27" x14ac:dyDescent="0.2">
      <c r="A211" s="5">
        <v>3.6100000000000101</v>
      </c>
      <c r="B211" s="14" t="s">
        <v>73</v>
      </c>
      <c r="C211" s="6" t="s">
        <v>7</v>
      </c>
      <c r="D211" s="127"/>
      <c r="E211" s="65">
        <v>2</v>
      </c>
      <c r="F211" s="113"/>
      <c r="G211" s="65">
        <f t="shared" si="7"/>
        <v>2</v>
      </c>
      <c r="H211" s="102"/>
      <c r="I211" s="65">
        <f t="shared" si="6"/>
        <v>2</v>
      </c>
      <c r="J211" s="110"/>
      <c r="K211" s="31"/>
      <c r="L211" s="31"/>
    </row>
    <row r="212" spans="1:12" ht="36" customHeight="1" x14ac:dyDescent="0.2">
      <c r="A212" s="59" t="s">
        <v>310</v>
      </c>
      <c r="B212" s="10" t="s">
        <v>67</v>
      </c>
      <c r="C212" s="58"/>
      <c r="D212" s="123"/>
      <c r="E212" s="70"/>
      <c r="F212" s="100"/>
      <c r="G212" s="70">
        <f>SUM(G151:G210)</f>
        <v>26251</v>
      </c>
      <c r="H212" s="104"/>
      <c r="I212" s="70">
        <f>SUM(I151:I210)</f>
        <v>26251</v>
      </c>
      <c r="J212" s="64">
        <f>I212*D151</f>
        <v>3150.12</v>
      </c>
      <c r="K212" s="58"/>
      <c r="L212" s="58"/>
    </row>
    <row r="213" spans="1:12" ht="31.5" customHeight="1" x14ac:dyDescent="0.2">
      <c r="A213" s="11" t="s">
        <v>310</v>
      </c>
      <c r="B213" s="12" t="s">
        <v>351</v>
      </c>
      <c r="C213" s="13"/>
      <c r="D213" s="128"/>
      <c r="E213" s="71"/>
      <c r="F213" s="99"/>
      <c r="G213" s="71"/>
      <c r="H213" s="99"/>
      <c r="I213" s="71"/>
      <c r="J213" s="34"/>
      <c r="K213" s="33"/>
      <c r="L213" s="33"/>
    </row>
    <row r="214" spans="1:12" x14ac:dyDescent="0.2">
      <c r="A214" s="5">
        <v>4.01</v>
      </c>
      <c r="B214" s="18" t="s">
        <v>68</v>
      </c>
      <c r="C214" s="6" t="s">
        <v>7</v>
      </c>
      <c r="D214" s="129">
        <v>0.17</v>
      </c>
      <c r="E214" s="65">
        <v>2</v>
      </c>
      <c r="F214" s="111"/>
      <c r="G214" s="65">
        <f>E214*(1-F$214)</f>
        <v>2</v>
      </c>
      <c r="H214" s="103"/>
      <c r="I214" s="65">
        <f t="shared" ref="I214" si="8">G214*(1+H214)</f>
        <v>2</v>
      </c>
      <c r="J214" s="108"/>
      <c r="K214" s="31"/>
      <c r="L214" s="31"/>
    </row>
    <row r="215" spans="1:12" x14ac:dyDescent="0.2">
      <c r="A215" s="5">
        <v>4.0199999999999996</v>
      </c>
      <c r="B215" s="14" t="s">
        <v>69</v>
      </c>
      <c r="C215" s="6" t="s">
        <v>5</v>
      </c>
      <c r="D215" s="130"/>
      <c r="E215" s="65">
        <v>1300</v>
      </c>
      <c r="F215" s="112"/>
      <c r="G215" s="65">
        <f t="shared" ref="G215:G278" si="9">E215*(1-F$214)</f>
        <v>1300</v>
      </c>
      <c r="H215" s="103"/>
      <c r="I215" s="65">
        <f t="shared" ref="I215:I243" si="10">G215*(1+H215)</f>
        <v>1300</v>
      </c>
      <c r="J215" s="109"/>
      <c r="K215" s="31"/>
      <c r="L215" s="31"/>
    </row>
    <row r="216" spans="1:12" ht="27" x14ac:dyDescent="0.2">
      <c r="A216" s="5">
        <v>4.03</v>
      </c>
      <c r="B216" s="14" t="s">
        <v>70</v>
      </c>
      <c r="C216" s="6" t="s">
        <v>7</v>
      </c>
      <c r="D216" s="130"/>
      <c r="E216" s="65">
        <v>3</v>
      </c>
      <c r="F216" s="112"/>
      <c r="G216" s="65">
        <f t="shared" si="9"/>
        <v>3</v>
      </c>
      <c r="H216" s="102"/>
      <c r="I216" s="65">
        <f t="shared" si="10"/>
        <v>3</v>
      </c>
      <c r="J216" s="109"/>
      <c r="K216" s="31"/>
      <c r="L216" s="31"/>
    </row>
    <row r="217" spans="1:12" ht="27" x14ac:dyDescent="0.2">
      <c r="A217" s="5">
        <v>4.04</v>
      </c>
      <c r="B217" s="14" t="s">
        <v>71</v>
      </c>
      <c r="C217" s="6" t="s">
        <v>7</v>
      </c>
      <c r="D217" s="130"/>
      <c r="E217" s="65">
        <v>5</v>
      </c>
      <c r="F217" s="112"/>
      <c r="G217" s="65">
        <f t="shared" si="9"/>
        <v>5</v>
      </c>
      <c r="H217" s="102"/>
      <c r="I217" s="65">
        <f t="shared" si="10"/>
        <v>5</v>
      </c>
      <c r="J217" s="109"/>
      <c r="K217" s="31"/>
      <c r="L217" s="31"/>
    </row>
    <row r="218" spans="1:12" ht="27" x14ac:dyDescent="0.2">
      <c r="A218" s="5">
        <v>4.05</v>
      </c>
      <c r="B218" s="14" t="s">
        <v>72</v>
      </c>
      <c r="C218" s="6" t="s">
        <v>7</v>
      </c>
      <c r="D218" s="130"/>
      <c r="E218" s="65">
        <v>7</v>
      </c>
      <c r="F218" s="112"/>
      <c r="G218" s="65">
        <f t="shared" si="9"/>
        <v>7</v>
      </c>
      <c r="H218" s="102"/>
      <c r="I218" s="65">
        <f t="shared" si="10"/>
        <v>7</v>
      </c>
      <c r="J218" s="109"/>
      <c r="K218" s="31"/>
      <c r="L218" s="31"/>
    </row>
    <row r="219" spans="1:12" ht="40.5" x14ac:dyDescent="0.2">
      <c r="A219" s="5">
        <v>4.0599999999999996</v>
      </c>
      <c r="B219" s="14" t="s">
        <v>93</v>
      </c>
      <c r="C219" s="6" t="s">
        <v>5</v>
      </c>
      <c r="D219" s="130"/>
      <c r="E219" s="65">
        <v>1200</v>
      </c>
      <c r="F219" s="112"/>
      <c r="G219" s="65">
        <f t="shared" si="9"/>
        <v>1200</v>
      </c>
      <c r="H219" s="102"/>
      <c r="I219" s="65">
        <f t="shared" si="10"/>
        <v>1200</v>
      </c>
      <c r="J219" s="109"/>
      <c r="K219" s="31"/>
      <c r="L219" s="31"/>
    </row>
    <row r="220" spans="1:12" ht="27" x14ac:dyDescent="0.2">
      <c r="A220" s="5">
        <v>4.07</v>
      </c>
      <c r="B220" s="14" t="s">
        <v>102</v>
      </c>
      <c r="C220" s="6" t="s">
        <v>5</v>
      </c>
      <c r="D220" s="130"/>
      <c r="E220" s="65">
        <v>200</v>
      </c>
      <c r="F220" s="112"/>
      <c r="G220" s="65">
        <f t="shared" si="9"/>
        <v>200</v>
      </c>
      <c r="H220" s="102"/>
      <c r="I220" s="65">
        <f t="shared" si="10"/>
        <v>200</v>
      </c>
      <c r="J220" s="109"/>
      <c r="K220" s="31"/>
      <c r="L220" s="31"/>
    </row>
    <row r="221" spans="1:12" ht="81" x14ac:dyDescent="0.2">
      <c r="A221" s="5">
        <v>4.08</v>
      </c>
      <c r="B221" s="14" t="s">
        <v>228</v>
      </c>
      <c r="C221" s="6" t="s">
        <v>5</v>
      </c>
      <c r="D221" s="130"/>
      <c r="E221" s="65">
        <v>1500</v>
      </c>
      <c r="F221" s="112"/>
      <c r="G221" s="65">
        <f t="shared" si="9"/>
        <v>1500</v>
      </c>
      <c r="H221" s="102"/>
      <c r="I221" s="65">
        <f t="shared" si="10"/>
        <v>1500</v>
      </c>
      <c r="J221" s="109"/>
      <c r="K221" s="31"/>
      <c r="L221" s="31"/>
    </row>
    <row r="222" spans="1:12" ht="81" x14ac:dyDescent="0.2">
      <c r="A222" s="5">
        <v>4.09</v>
      </c>
      <c r="B222" s="14" t="s">
        <v>229</v>
      </c>
      <c r="C222" s="6" t="s">
        <v>5</v>
      </c>
      <c r="D222" s="130"/>
      <c r="E222" s="65">
        <v>2500</v>
      </c>
      <c r="F222" s="112"/>
      <c r="G222" s="65">
        <f t="shared" si="9"/>
        <v>2500</v>
      </c>
      <c r="H222" s="102"/>
      <c r="I222" s="65">
        <f t="shared" si="10"/>
        <v>2500</v>
      </c>
      <c r="J222" s="109"/>
      <c r="K222" s="31"/>
      <c r="L222" s="31"/>
    </row>
    <row r="223" spans="1:12" ht="94.5" x14ac:dyDescent="0.2">
      <c r="A223" s="5">
        <v>4.0999999999999996</v>
      </c>
      <c r="B223" s="14" t="s">
        <v>230</v>
      </c>
      <c r="C223" s="6" t="s">
        <v>5</v>
      </c>
      <c r="D223" s="130"/>
      <c r="E223" s="65">
        <v>1350</v>
      </c>
      <c r="F223" s="112"/>
      <c r="G223" s="65">
        <f t="shared" si="9"/>
        <v>1350</v>
      </c>
      <c r="H223" s="102"/>
      <c r="I223" s="65">
        <f t="shared" si="10"/>
        <v>1350</v>
      </c>
      <c r="J223" s="109"/>
      <c r="K223" s="31"/>
      <c r="L223" s="31"/>
    </row>
    <row r="224" spans="1:12" ht="94.5" x14ac:dyDescent="0.2">
      <c r="A224" s="5">
        <v>4.1100000000000003</v>
      </c>
      <c r="B224" s="14" t="s">
        <v>231</v>
      </c>
      <c r="C224" s="6" t="s">
        <v>5</v>
      </c>
      <c r="D224" s="130"/>
      <c r="E224" s="65">
        <v>1800</v>
      </c>
      <c r="F224" s="112"/>
      <c r="G224" s="65">
        <f t="shared" si="9"/>
        <v>1800</v>
      </c>
      <c r="H224" s="102"/>
      <c r="I224" s="65">
        <f t="shared" si="10"/>
        <v>1800</v>
      </c>
      <c r="J224" s="109"/>
      <c r="K224" s="31"/>
      <c r="L224" s="31"/>
    </row>
    <row r="225" spans="1:12" ht="94.5" x14ac:dyDescent="0.2">
      <c r="A225" s="5">
        <v>4.12</v>
      </c>
      <c r="B225" s="7" t="s">
        <v>252</v>
      </c>
      <c r="C225" s="6" t="s">
        <v>7</v>
      </c>
      <c r="D225" s="130"/>
      <c r="E225" s="65">
        <v>410</v>
      </c>
      <c r="F225" s="112"/>
      <c r="G225" s="65">
        <f t="shared" si="9"/>
        <v>410</v>
      </c>
      <c r="H225" s="102"/>
      <c r="I225" s="65">
        <f t="shared" si="10"/>
        <v>410</v>
      </c>
      <c r="J225" s="109"/>
      <c r="K225" s="31"/>
      <c r="L225" s="31"/>
    </row>
    <row r="226" spans="1:12" ht="27" x14ac:dyDescent="0.2">
      <c r="A226" s="5">
        <v>4.13</v>
      </c>
      <c r="B226" s="20" t="s">
        <v>232</v>
      </c>
      <c r="C226" s="6" t="s">
        <v>7</v>
      </c>
      <c r="D226" s="130"/>
      <c r="E226" s="65">
        <v>150</v>
      </c>
      <c r="F226" s="112"/>
      <c r="G226" s="65">
        <f t="shared" si="9"/>
        <v>150</v>
      </c>
      <c r="H226" s="102"/>
      <c r="I226" s="65">
        <f t="shared" si="10"/>
        <v>150</v>
      </c>
      <c r="J226" s="109"/>
      <c r="K226" s="31"/>
      <c r="L226" s="31"/>
    </row>
    <row r="227" spans="1:12" ht="27" x14ac:dyDescent="0.2">
      <c r="A227" s="5">
        <v>4.1399999999999997</v>
      </c>
      <c r="B227" s="20" t="s">
        <v>233</v>
      </c>
      <c r="C227" s="6" t="s">
        <v>290</v>
      </c>
      <c r="D227" s="130"/>
      <c r="E227" s="65">
        <v>500</v>
      </c>
      <c r="F227" s="112"/>
      <c r="G227" s="65">
        <f t="shared" si="9"/>
        <v>500</v>
      </c>
      <c r="H227" s="102"/>
      <c r="I227" s="65">
        <f t="shared" si="10"/>
        <v>500</v>
      </c>
      <c r="J227" s="109"/>
      <c r="K227" s="31"/>
      <c r="L227" s="31"/>
    </row>
    <row r="228" spans="1:12" ht="27" x14ac:dyDescent="0.2">
      <c r="A228" s="5">
        <v>4.1500000000000004</v>
      </c>
      <c r="B228" s="20" t="s">
        <v>273</v>
      </c>
      <c r="C228" s="6" t="s">
        <v>5</v>
      </c>
      <c r="D228" s="130"/>
      <c r="E228" s="65">
        <v>500</v>
      </c>
      <c r="F228" s="112"/>
      <c r="G228" s="65">
        <f t="shared" si="9"/>
        <v>500</v>
      </c>
      <c r="H228" s="102"/>
      <c r="I228" s="65">
        <f t="shared" si="10"/>
        <v>500</v>
      </c>
      <c r="J228" s="109"/>
      <c r="K228" s="31"/>
      <c r="L228" s="31"/>
    </row>
    <row r="229" spans="1:12" x14ac:dyDescent="0.2">
      <c r="A229" s="5">
        <v>4.16</v>
      </c>
      <c r="B229" s="20" t="s">
        <v>74</v>
      </c>
      <c r="C229" s="6" t="s">
        <v>51</v>
      </c>
      <c r="D229" s="130"/>
      <c r="E229" s="65">
        <v>120</v>
      </c>
      <c r="F229" s="112"/>
      <c r="G229" s="65">
        <f t="shared" si="9"/>
        <v>120</v>
      </c>
      <c r="H229" s="102"/>
      <c r="I229" s="65">
        <f t="shared" si="10"/>
        <v>120</v>
      </c>
      <c r="J229" s="109"/>
      <c r="K229" s="31"/>
      <c r="L229" s="31"/>
    </row>
    <row r="230" spans="1:12" ht="27" x14ac:dyDescent="0.2">
      <c r="A230" s="5">
        <v>4.17</v>
      </c>
      <c r="B230" s="20" t="s">
        <v>75</v>
      </c>
      <c r="C230" s="6" t="s">
        <v>51</v>
      </c>
      <c r="D230" s="130"/>
      <c r="E230" s="65">
        <v>250</v>
      </c>
      <c r="F230" s="112"/>
      <c r="G230" s="65">
        <f t="shared" si="9"/>
        <v>250</v>
      </c>
      <c r="H230" s="102"/>
      <c r="I230" s="65">
        <f t="shared" si="10"/>
        <v>250</v>
      </c>
      <c r="J230" s="109"/>
      <c r="K230" s="31"/>
      <c r="L230" s="31"/>
    </row>
    <row r="231" spans="1:12" ht="27" x14ac:dyDescent="0.2">
      <c r="A231" s="5">
        <v>4.18</v>
      </c>
      <c r="B231" s="20" t="s">
        <v>76</v>
      </c>
      <c r="C231" s="6" t="s">
        <v>51</v>
      </c>
      <c r="D231" s="130"/>
      <c r="E231" s="65">
        <v>250</v>
      </c>
      <c r="F231" s="112"/>
      <c r="G231" s="65">
        <f t="shared" si="9"/>
        <v>250</v>
      </c>
      <c r="H231" s="102"/>
      <c r="I231" s="65">
        <f t="shared" si="10"/>
        <v>250</v>
      </c>
      <c r="J231" s="109"/>
      <c r="K231" s="31"/>
      <c r="L231" s="31"/>
    </row>
    <row r="232" spans="1:12" x14ac:dyDescent="0.2">
      <c r="A232" s="5">
        <v>4.1900000000000004</v>
      </c>
      <c r="B232" s="21" t="s">
        <v>110</v>
      </c>
      <c r="C232" s="6" t="s">
        <v>5</v>
      </c>
      <c r="D232" s="130"/>
      <c r="E232" s="65">
        <v>5000</v>
      </c>
      <c r="F232" s="112"/>
      <c r="G232" s="65">
        <f t="shared" si="9"/>
        <v>5000</v>
      </c>
      <c r="H232" s="102"/>
      <c r="I232" s="65">
        <f t="shared" si="10"/>
        <v>5000</v>
      </c>
      <c r="J232" s="109"/>
      <c r="K232" s="31"/>
      <c r="L232" s="31"/>
    </row>
    <row r="233" spans="1:12" x14ac:dyDescent="0.2">
      <c r="A233" s="5">
        <v>4.2</v>
      </c>
      <c r="B233" s="21" t="s">
        <v>112</v>
      </c>
      <c r="C233" s="6" t="s">
        <v>5</v>
      </c>
      <c r="D233" s="130"/>
      <c r="E233" s="65">
        <v>25000</v>
      </c>
      <c r="F233" s="112"/>
      <c r="G233" s="65">
        <f t="shared" si="9"/>
        <v>25000</v>
      </c>
      <c r="H233" s="102"/>
      <c r="I233" s="65">
        <f t="shared" si="10"/>
        <v>25000</v>
      </c>
      <c r="J233" s="109"/>
      <c r="K233" s="31"/>
      <c r="L233" s="31"/>
    </row>
    <row r="234" spans="1:12" x14ac:dyDescent="0.2">
      <c r="A234" s="5">
        <v>4.21</v>
      </c>
      <c r="B234" s="21" t="s">
        <v>111</v>
      </c>
      <c r="C234" s="6" t="s">
        <v>5</v>
      </c>
      <c r="D234" s="130"/>
      <c r="E234" s="65">
        <v>180000</v>
      </c>
      <c r="F234" s="112"/>
      <c r="G234" s="65">
        <f t="shared" si="9"/>
        <v>180000</v>
      </c>
      <c r="H234" s="102"/>
      <c r="I234" s="65">
        <f t="shared" si="10"/>
        <v>180000</v>
      </c>
      <c r="J234" s="109"/>
      <c r="K234" s="31"/>
      <c r="L234" s="31"/>
    </row>
    <row r="235" spans="1:12" ht="27" x14ac:dyDescent="0.2">
      <c r="A235" s="5">
        <v>4.22</v>
      </c>
      <c r="B235" s="7" t="s">
        <v>201</v>
      </c>
      <c r="C235" s="6" t="s">
        <v>5</v>
      </c>
      <c r="D235" s="130"/>
      <c r="E235" s="65">
        <v>2000</v>
      </c>
      <c r="F235" s="112"/>
      <c r="G235" s="65">
        <f t="shared" si="9"/>
        <v>2000</v>
      </c>
      <c r="H235" s="102"/>
      <c r="I235" s="65">
        <f t="shared" si="10"/>
        <v>2000</v>
      </c>
      <c r="J235" s="109"/>
      <c r="K235" s="31"/>
      <c r="L235" s="31"/>
    </row>
    <row r="236" spans="1:12" ht="40.5" x14ac:dyDescent="0.2">
      <c r="A236" s="5">
        <v>4.2300000000000004</v>
      </c>
      <c r="B236" s="7" t="s">
        <v>202</v>
      </c>
      <c r="C236" s="6" t="s">
        <v>5</v>
      </c>
      <c r="D236" s="130"/>
      <c r="E236" s="65">
        <v>4000</v>
      </c>
      <c r="F236" s="112"/>
      <c r="G236" s="65">
        <f t="shared" si="9"/>
        <v>4000</v>
      </c>
      <c r="H236" s="102"/>
      <c r="I236" s="65">
        <f t="shared" si="10"/>
        <v>4000</v>
      </c>
      <c r="J236" s="109"/>
      <c r="K236" s="31"/>
      <c r="L236" s="31"/>
    </row>
    <row r="237" spans="1:12" ht="40.5" x14ac:dyDescent="0.2">
      <c r="A237" s="5">
        <v>4.2399999999999904</v>
      </c>
      <c r="B237" s="7" t="s">
        <v>203</v>
      </c>
      <c r="C237" s="6" t="s">
        <v>5</v>
      </c>
      <c r="D237" s="130"/>
      <c r="E237" s="65">
        <v>5000</v>
      </c>
      <c r="F237" s="112"/>
      <c r="G237" s="65">
        <f t="shared" si="9"/>
        <v>5000</v>
      </c>
      <c r="H237" s="102"/>
      <c r="I237" s="65">
        <f t="shared" si="10"/>
        <v>5000</v>
      </c>
      <c r="J237" s="109"/>
      <c r="K237" s="31"/>
      <c r="L237" s="31"/>
    </row>
    <row r="238" spans="1:12" ht="40.5" x14ac:dyDescent="0.2">
      <c r="A238" s="5">
        <v>4.2499999999999902</v>
      </c>
      <c r="B238" s="7" t="s">
        <v>204</v>
      </c>
      <c r="C238" s="6" t="s">
        <v>5</v>
      </c>
      <c r="D238" s="130"/>
      <c r="E238" s="65">
        <v>8500</v>
      </c>
      <c r="F238" s="112"/>
      <c r="G238" s="65">
        <f t="shared" si="9"/>
        <v>8500</v>
      </c>
      <c r="H238" s="102"/>
      <c r="I238" s="65">
        <f t="shared" si="10"/>
        <v>8500</v>
      </c>
      <c r="J238" s="109"/>
      <c r="K238" s="31"/>
      <c r="L238" s="31"/>
    </row>
    <row r="239" spans="1:12" ht="40.5" x14ac:dyDescent="0.2">
      <c r="A239" s="5">
        <v>4.25999999999999</v>
      </c>
      <c r="B239" s="7" t="s">
        <v>205</v>
      </c>
      <c r="C239" s="6" t="s">
        <v>5</v>
      </c>
      <c r="D239" s="130"/>
      <c r="E239" s="65">
        <v>2000</v>
      </c>
      <c r="F239" s="112"/>
      <c r="G239" s="65">
        <f t="shared" si="9"/>
        <v>2000</v>
      </c>
      <c r="H239" s="102"/>
      <c r="I239" s="65">
        <f t="shared" si="10"/>
        <v>2000</v>
      </c>
      <c r="J239" s="109"/>
      <c r="K239" s="31"/>
      <c r="L239" s="31"/>
    </row>
    <row r="240" spans="1:12" ht="40.5" x14ac:dyDescent="0.2">
      <c r="A240" s="5">
        <v>4.2699999999999898</v>
      </c>
      <c r="B240" s="7" t="s">
        <v>206</v>
      </c>
      <c r="C240" s="6" t="s">
        <v>5</v>
      </c>
      <c r="D240" s="130"/>
      <c r="E240" s="65">
        <v>5000</v>
      </c>
      <c r="F240" s="112"/>
      <c r="G240" s="65">
        <f t="shared" si="9"/>
        <v>5000</v>
      </c>
      <c r="H240" s="102"/>
      <c r="I240" s="65">
        <f t="shared" si="10"/>
        <v>5000</v>
      </c>
      <c r="J240" s="109"/>
      <c r="K240" s="31"/>
      <c r="L240" s="31"/>
    </row>
    <row r="241" spans="1:12" ht="27" x14ac:dyDescent="0.2">
      <c r="A241" s="5">
        <v>4.2799999999999896</v>
      </c>
      <c r="B241" s="7" t="s">
        <v>77</v>
      </c>
      <c r="C241" s="6" t="s">
        <v>5</v>
      </c>
      <c r="D241" s="130"/>
      <c r="E241" s="65">
        <v>1500</v>
      </c>
      <c r="F241" s="112"/>
      <c r="G241" s="65">
        <f t="shared" si="9"/>
        <v>1500</v>
      </c>
      <c r="H241" s="102"/>
      <c r="I241" s="65">
        <f t="shared" si="10"/>
        <v>1500</v>
      </c>
      <c r="J241" s="109"/>
      <c r="K241" s="31"/>
      <c r="L241" s="31"/>
    </row>
    <row r="242" spans="1:12" ht="27" x14ac:dyDescent="0.2">
      <c r="A242" s="5">
        <v>4.2899999999999903</v>
      </c>
      <c r="B242" s="8" t="s">
        <v>253</v>
      </c>
      <c r="C242" s="6" t="s">
        <v>306</v>
      </c>
      <c r="D242" s="130"/>
      <c r="E242" s="65">
        <v>3200</v>
      </c>
      <c r="F242" s="112"/>
      <c r="G242" s="65">
        <f t="shared" si="9"/>
        <v>3200</v>
      </c>
      <c r="H242" s="102"/>
      <c r="I242" s="65">
        <f t="shared" si="10"/>
        <v>3200</v>
      </c>
      <c r="J242" s="109"/>
      <c r="K242" s="31"/>
      <c r="L242" s="31"/>
    </row>
    <row r="243" spans="1:12" ht="40.5" x14ac:dyDescent="0.2">
      <c r="A243" s="5">
        <v>4.2999999999999901</v>
      </c>
      <c r="B243" s="8" t="s">
        <v>254</v>
      </c>
      <c r="C243" s="6" t="s">
        <v>306</v>
      </c>
      <c r="D243" s="130"/>
      <c r="E243" s="65">
        <v>250</v>
      </c>
      <c r="F243" s="112"/>
      <c r="G243" s="65">
        <f t="shared" si="9"/>
        <v>250</v>
      </c>
      <c r="H243" s="102"/>
      <c r="I243" s="65">
        <f t="shared" si="10"/>
        <v>250</v>
      </c>
      <c r="J243" s="110"/>
      <c r="K243" s="31"/>
      <c r="L243" s="31"/>
    </row>
    <row r="244" spans="1:12" ht="27" x14ac:dyDescent="0.2">
      <c r="A244" s="5">
        <v>4.3099999999999898</v>
      </c>
      <c r="B244" s="8" t="s">
        <v>28</v>
      </c>
      <c r="C244" s="6" t="s">
        <v>3</v>
      </c>
      <c r="D244" s="130"/>
      <c r="E244" s="75">
        <v>35</v>
      </c>
      <c r="F244" s="112"/>
      <c r="G244" s="65">
        <f t="shared" si="9"/>
        <v>35</v>
      </c>
      <c r="H244" s="102"/>
      <c r="I244" s="65">
        <f t="shared" ref="I244:I280" si="11">G244*(1+H244)</f>
        <v>35</v>
      </c>
      <c r="J244" s="108"/>
      <c r="K244" s="31"/>
      <c r="L244" s="31"/>
    </row>
    <row r="245" spans="1:12" ht="27" x14ac:dyDescent="0.2">
      <c r="A245" s="5">
        <v>4.3199999999999896</v>
      </c>
      <c r="B245" s="8" t="s">
        <v>29</v>
      </c>
      <c r="C245" s="6" t="s">
        <v>3</v>
      </c>
      <c r="D245" s="130"/>
      <c r="E245" s="75">
        <v>45</v>
      </c>
      <c r="F245" s="112"/>
      <c r="G245" s="65">
        <f t="shared" si="9"/>
        <v>45</v>
      </c>
      <c r="H245" s="102"/>
      <c r="I245" s="65">
        <f t="shared" si="11"/>
        <v>45</v>
      </c>
      <c r="J245" s="109"/>
      <c r="K245" s="31"/>
      <c r="L245" s="31"/>
    </row>
    <row r="246" spans="1:12" ht="27" x14ac:dyDescent="0.2">
      <c r="A246" s="5">
        <v>4.3299999999999903</v>
      </c>
      <c r="B246" s="8" t="s">
        <v>30</v>
      </c>
      <c r="C246" s="6" t="s">
        <v>3</v>
      </c>
      <c r="D246" s="130"/>
      <c r="E246" s="75">
        <v>65</v>
      </c>
      <c r="F246" s="112"/>
      <c r="G246" s="65">
        <f t="shared" si="9"/>
        <v>65</v>
      </c>
      <c r="H246" s="102"/>
      <c r="I246" s="65">
        <f t="shared" si="11"/>
        <v>65</v>
      </c>
      <c r="J246" s="109"/>
      <c r="K246" s="31"/>
      <c r="L246" s="31"/>
    </row>
    <row r="247" spans="1:12" ht="27" x14ac:dyDescent="0.2">
      <c r="A247" s="5">
        <v>4.3399999999999901</v>
      </c>
      <c r="B247" s="8" t="s">
        <v>31</v>
      </c>
      <c r="C247" s="6" t="s">
        <v>3</v>
      </c>
      <c r="D247" s="130"/>
      <c r="E247" s="75">
        <v>160</v>
      </c>
      <c r="F247" s="112"/>
      <c r="G247" s="65">
        <f t="shared" si="9"/>
        <v>160</v>
      </c>
      <c r="H247" s="102"/>
      <c r="I247" s="65">
        <f t="shared" si="11"/>
        <v>160</v>
      </c>
      <c r="J247" s="109"/>
      <c r="K247" s="31"/>
      <c r="L247" s="31"/>
    </row>
    <row r="248" spans="1:12" ht="27" x14ac:dyDescent="0.2">
      <c r="A248" s="5">
        <v>4.3499999999999899</v>
      </c>
      <c r="B248" s="8" t="s">
        <v>32</v>
      </c>
      <c r="C248" s="6" t="s">
        <v>3</v>
      </c>
      <c r="D248" s="130"/>
      <c r="E248" s="75">
        <v>20</v>
      </c>
      <c r="F248" s="112"/>
      <c r="G248" s="65">
        <f t="shared" si="9"/>
        <v>20</v>
      </c>
      <c r="H248" s="102"/>
      <c r="I248" s="65">
        <f t="shared" si="11"/>
        <v>20</v>
      </c>
      <c r="J248" s="109"/>
      <c r="K248" s="31"/>
      <c r="L248" s="31"/>
    </row>
    <row r="249" spans="1:12" x14ac:dyDescent="0.2">
      <c r="A249" s="5">
        <v>4.3599999999999897</v>
      </c>
      <c r="B249" s="8" t="s">
        <v>33</v>
      </c>
      <c r="C249" s="6" t="s">
        <v>3</v>
      </c>
      <c r="D249" s="130"/>
      <c r="E249" s="75">
        <v>17</v>
      </c>
      <c r="F249" s="112"/>
      <c r="G249" s="65">
        <f t="shared" si="9"/>
        <v>17</v>
      </c>
      <c r="H249" s="102"/>
      <c r="I249" s="65">
        <f t="shared" si="11"/>
        <v>17</v>
      </c>
      <c r="J249" s="109"/>
      <c r="K249" s="31"/>
      <c r="L249" s="31"/>
    </row>
    <row r="250" spans="1:12" x14ac:dyDescent="0.2">
      <c r="A250" s="5">
        <v>4.3699999999999903</v>
      </c>
      <c r="B250" s="8" t="s">
        <v>34</v>
      </c>
      <c r="C250" s="6" t="s">
        <v>3</v>
      </c>
      <c r="D250" s="130"/>
      <c r="E250" s="75">
        <v>18</v>
      </c>
      <c r="F250" s="112"/>
      <c r="G250" s="65">
        <f t="shared" si="9"/>
        <v>18</v>
      </c>
      <c r="H250" s="102"/>
      <c r="I250" s="65">
        <f t="shared" si="11"/>
        <v>18</v>
      </c>
      <c r="J250" s="109"/>
      <c r="K250" s="31"/>
      <c r="L250" s="31"/>
    </row>
    <row r="251" spans="1:12" x14ac:dyDescent="0.2">
      <c r="A251" s="5">
        <v>4.3799999999999901</v>
      </c>
      <c r="B251" s="8" t="s">
        <v>35</v>
      </c>
      <c r="C251" s="6" t="s">
        <v>3</v>
      </c>
      <c r="D251" s="130"/>
      <c r="E251" s="75">
        <v>24</v>
      </c>
      <c r="F251" s="112"/>
      <c r="G251" s="65">
        <f t="shared" si="9"/>
        <v>24</v>
      </c>
      <c r="H251" s="102"/>
      <c r="I251" s="65">
        <f t="shared" si="11"/>
        <v>24</v>
      </c>
      <c r="J251" s="109"/>
      <c r="K251" s="31"/>
      <c r="L251" s="31"/>
    </row>
    <row r="252" spans="1:12" x14ac:dyDescent="0.2">
      <c r="A252" s="5">
        <v>4.3899999999999899</v>
      </c>
      <c r="B252" s="8" t="s">
        <v>36</v>
      </c>
      <c r="C252" s="6" t="s">
        <v>3</v>
      </c>
      <c r="D252" s="130"/>
      <c r="E252" s="75">
        <v>27</v>
      </c>
      <c r="F252" s="112"/>
      <c r="G252" s="65">
        <f t="shared" si="9"/>
        <v>27</v>
      </c>
      <c r="H252" s="102"/>
      <c r="I252" s="65">
        <f t="shared" si="11"/>
        <v>27</v>
      </c>
      <c r="J252" s="109"/>
      <c r="K252" s="31"/>
      <c r="L252" s="31"/>
    </row>
    <row r="253" spans="1:12" x14ac:dyDescent="0.2">
      <c r="A253" s="5">
        <v>4.3999999999999897</v>
      </c>
      <c r="B253" s="8" t="s">
        <v>37</v>
      </c>
      <c r="C253" s="6" t="s">
        <v>3</v>
      </c>
      <c r="D253" s="130"/>
      <c r="E253" s="75">
        <v>34</v>
      </c>
      <c r="F253" s="112"/>
      <c r="G253" s="65">
        <f t="shared" si="9"/>
        <v>34</v>
      </c>
      <c r="H253" s="102"/>
      <c r="I253" s="65">
        <f t="shared" si="11"/>
        <v>34</v>
      </c>
      <c r="J253" s="109"/>
      <c r="K253" s="31"/>
      <c r="L253" s="31"/>
    </row>
    <row r="254" spans="1:12" x14ac:dyDescent="0.2">
      <c r="A254" s="5">
        <v>4.4099999999999904</v>
      </c>
      <c r="B254" s="8" t="s">
        <v>318</v>
      </c>
      <c r="C254" s="6" t="s">
        <v>3</v>
      </c>
      <c r="D254" s="130"/>
      <c r="E254" s="65">
        <v>38</v>
      </c>
      <c r="F254" s="112"/>
      <c r="G254" s="65">
        <f t="shared" si="9"/>
        <v>38</v>
      </c>
      <c r="H254" s="102"/>
      <c r="I254" s="65">
        <f t="shared" si="11"/>
        <v>38</v>
      </c>
      <c r="J254" s="109"/>
      <c r="K254" s="31"/>
      <c r="L254" s="31"/>
    </row>
    <row r="255" spans="1:12" x14ac:dyDescent="0.2">
      <c r="A255" s="5">
        <v>4.4199999999999902</v>
      </c>
      <c r="B255" s="8" t="s">
        <v>319</v>
      </c>
      <c r="C255" s="6" t="s">
        <v>3</v>
      </c>
      <c r="D255" s="130"/>
      <c r="E255" s="65">
        <v>42</v>
      </c>
      <c r="F255" s="112"/>
      <c r="G255" s="65">
        <f t="shared" si="9"/>
        <v>42</v>
      </c>
      <c r="H255" s="102"/>
      <c r="I255" s="65">
        <f t="shared" si="11"/>
        <v>42</v>
      </c>
      <c r="J255" s="109"/>
      <c r="K255" s="31"/>
      <c r="L255" s="31"/>
    </row>
    <row r="256" spans="1:12" x14ac:dyDescent="0.2">
      <c r="A256" s="5">
        <v>4.4299999999999899</v>
      </c>
      <c r="B256" s="8" t="s">
        <v>243</v>
      </c>
      <c r="C256" s="6" t="s">
        <v>3</v>
      </c>
      <c r="D256" s="130"/>
      <c r="E256" s="65">
        <v>65</v>
      </c>
      <c r="F256" s="112"/>
      <c r="G256" s="65">
        <f t="shared" si="9"/>
        <v>65</v>
      </c>
      <c r="H256" s="102"/>
      <c r="I256" s="65">
        <f t="shared" si="11"/>
        <v>65</v>
      </c>
      <c r="J256" s="109"/>
      <c r="K256" s="31"/>
      <c r="L256" s="31"/>
    </row>
    <row r="257" spans="1:12" x14ac:dyDescent="0.2">
      <c r="A257" s="5">
        <v>4.4399999999999897</v>
      </c>
      <c r="B257" s="8" t="s">
        <v>244</v>
      </c>
      <c r="C257" s="6" t="s">
        <v>3</v>
      </c>
      <c r="D257" s="130"/>
      <c r="E257" s="65">
        <v>75</v>
      </c>
      <c r="F257" s="112"/>
      <c r="G257" s="65">
        <f t="shared" si="9"/>
        <v>75</v>
      </c>
      <c r="H257" s="102"/>
      <c r="I257" s="65">
        <f t="shared" si="11"/>
        <v>75</v>
      </c>
      <c r="J257" s="109"/>
      <c r="K257" s="31"/>
      <c r="L257" s="31"/>
    </row>
    <row r="258" spans="1:12" ht="40.5" x14ac:dyDescent="0.2">
      <c r="A258" s="5">
        <v>4.4499999999999904</v>
      </c>
      <c r="B258" s="8" t="s">
        <v>38</v>
      </c>
      <c r="C258" s="6" t="s">
        <v>5</v>
      </c>
      <c r="D258" s="130"/>
      <c r="E258" s="75">
        <v>265</v>
      </c>
      <c r="F258" s="112"/>
      <c r="G258" s="65">
        <f t="shared" si="9"/>
        <v>265</v>
      </c>
      <c r="H258" s="103"/>
      <c r="I258" s="65">
        <f t="shared" si="11"/>
        <v>265</v>
      </c>
      <c r="J258" s="109"/>
      <c r="K258" s="31"/>
      <c r="L258" s="31"/>
    </row>
    <row r="259" spans="1:12" ht="27" x14ac:dyDescent="0.2">
      <c r="A259" s="5">
        <v>4.4599999999999902</v>
      </c>
      <c r="B259" s="8" t="s">
        <v>39</v>
      </c>
      <c r="C259" s="6" t="s">
        <v>5</v>
      </c>
      <c r="D259" s="130"/>
      <c r="E259" s="75">
        <v>92</v>
      </c>
      <c r="F259" s="112"/>
      <c r="G259" s="65">
        <f t="shared" si="9"/>
        <v>92</v>
      </c>
      <c r="H259" s="103"/>
      <c r="I259" s="65">
        <f t="shared" si="11"/>
        <v>92</v>
      </c>
      <c r="J259" s="109"/>
      <c r="K259" s="31"/>
      <c r="L259" s="31"/>
    </row>
    <row r="260" spans="1:12" ht="27" x14ac:dyDescent="0.2">
      <c r="A260" s="5">
        <v>4.46999999999999</v>
      </c>
      <c r="B260" s="8" t="s">
        <v>40</v>
      </c>
      <c r="C260" s="6" t="s">
        <v>5</v>
      </c>
      <c r="D260" s="130"/>
      <c r="E260" s="75">
        <v>238</v>
      </c>
      <c r="F260" s="112"/>
      <c r="G260" s="65">
        <f t="shared" si="9"/>
        <v>238</v>
      </c>
      <c r="H260" s="103"/>
      <c r="I260" s="65">
        <f t="shared" si="11"/>
        <v>238</v>
      </c>
      <c r="J260" s="109"/>
      <c r="K260" s="31"/>
      <c r="L260" s="31"/>
    </row>
    <row r="261" spans="1:12" ht="54" x14ac:dyDescent="0.2">
      <c r="A261" s="5">
        <v>4.4799999999999898</v>
      </c>
      <c r="B261" s="14" t="s">
        <v>131</v>
      </c>
      <c r="C261" s="6" t="s">
        <v>3</v>
      </c>
      <c r="D261" s="130"/>
      <c r="E261" s="75">
        <v>138</v>
      </c>
      <c r="F261" s="112"/>
      <c r="G261" s="65">
        <f t="shared" si="9"/>
        <v>138</v>
      </c>
      <c r="H261" s="102"/>
      <c r="I261" s="65">
        <f t="shared" si="11"/>
        <v>138</v>
      </c>
      <c r="J261" s="109"/>
      <c r="K261" s="31"/>
      <c r="L261" s="31"/>
    </row>
    <row r="262" spans="1:12" ht="54" x14ac:dyDescent="0.2">
      <c r="A262" s="5">
        <v>4.4899999999999904</v>
      </c>
      <c r="B262" s="14" t="s">
        <v>132</v>
      </c>
      <c r="C262" s="6" t="s">
        <v>3</v>
      </c>
      <c r="D262" s="130"/>
      <c r="E262" s="75">
        <v>152</v>
      </c>
      <c r="F262" s="112"/>
      <c r="G262" s="65">
        <f t="shared" si="9"/>
        <v>152</v>
      </c>
      <c r="H262" s="102"/>
      <c r="I262" s="65">
        <f t="shared" si="11"/>
        <v>152</v>
      </c>
      <c r="J262" s="109"/>
      <c r="K262" s="31"/>
      <c r="L262" s="31"/>
    </row>
    <row r="263" spans="1:12" ht="54" x14ac:dyDescent="0.2">
      <c r="A263" s="5">
        <v>4.4999999999999902</v>
      </c>
      <c r="B263" s="14" t="s">
        <v>133</v>
      </c>
      <c r="C263" s="6" t="s">
        <v>3</v>
      </c>
      <c r="D263" s="130"/>
      <c r="E263" s="75">
        <v>180</v>
      </c>
      <c r="F263" s="112"/>
      <c r="G263" s="65">
        <f t="shared" si="9"/>
        <v>180</v>
      </c>
      <c r="H263" s="102"/>
      <c r="I263" s="65">
        <f t="shared" si="11"/>
        <v>180</v>
      </c>
      <c r="J263" s="109"/>
      <c r="K263" s="31"/>
      <c r="L263" s="31"/>
    </row>
    <row r="264" spans="1:12" ht="54" x14ac:dyDescent="0.2">
      <c r="A264" s="5">
        <v>4.50999999999999</v>
      </c>
      <c r="B264" s="14" t="s">
        <v>134</v>
      </c>
      <c r="C264" s="6" t="s">
        <v>3</v>
      </c>
      <c r="D264" s="130"/>
      <c r="E264" s="75">
        <v>200</v>
      </c>
      <c r="F264" s="112"/>
      <c r="G264" s="65">
        <f t="shared" si="9"/>
        <v>200</v>
      </c>
      <c r="H264" s="102"/>
      <c r="I264" s="65">
        <f t="shared" si="11"/>
        <v>200</v>
      </c>
      <c r="J264" s="109"/>
      <c r="K264" s="31"/>
      <c r="L264" s="31"/>
    </row>
    <row r="265" spans="1:12" ht="54" x14ac:dyDescent="0.2">
      <c r="A265" s="5">
        <v>4.5199999999999898</v>
      </c>
      <c r="B265" s="14" t="s">
        <v>135</v>
      </c>
      <c r="C265" s="6" t="s">
        <v>3</v>
      </c>
      <c r="D265" s="130"/>
      <c r="E265" s="75">
        <v>238</v>
      </c>
      <c r="F265" s="112"/>
      <c r="G265" s="65">
        <f t="shared" si="9"/>
        <v>238</v>
      </c>
      <c r="H265" s="102"/>
      <c r="I265" s="65">
        <f t="shared" si="11"/>
        <v>238</v>
      </c>
      <c r="J265" s="109"/>
      <c r="K265" s="31"/>
      <c r="L265" s="31"/>
    </row>
    <row r="266" spans="1:12" x14ac:dyDescent="0.2">
      <c r="A266" s="5">
        <v>4.5299999999999896</v>
      </c>
      <c r="B266" s="7" t="s">
        <v>41</v>
      </c>
      <c r="C266" s="6" t="s">
        <v>3</v>
      </c>
      <c r="D266" s="130"/>
      <c r="E266" s="75">
        <v>52</v>
      </c>
      <c r="F266" s="112"/>
      <c r="G266" s="65">
        <f t="shared" si="9"/>
        <v>52</v>
      </c>
      <c r="H266" s="102"/>
      <c r="I266" s="65">
        <f t="shared" si="11"/>
        <v>52</v>
      </c>
      <c r="J266" s="109"/>
      <c r="K266" s="31"/>
      <c r="L266" s="31"/>
    </row>
    <row r="267" spans="1:12" ht="40.5" x14ac:dyDescent="0.2">
      <c r="A267" s="5">
        <v>4.5399999999999903</v>
      </c>
      <c r="B267" s="14" t="s">
        <v>136</v>
      </c>
      <c r="C267" s="6" t="s">
        <v>7</v>
      </c>
      <c r="D267" s="130"/>
      <c r="E267" s="75">
        <v>125</v>
      </c>
      <c r="F267" s="112"/>
      <c r="G267" s="65">
        <f t="shared" si="9"/>
        <v>125</v>
      </c>
      <c r="H267" s="103"/>
      <c r="I267" s="65">
        <f t="shared" si="11"/>
        <v>125</v>
      </c>
      <c r="J267" s="109"/>
      <c r="K267" s="31"/>
      <c r="L267" s="31"/>
    </row>
    <row r="268" spans="1:12" ht="54" x14ac:dyDescent="0.2">
      <c r="A268" s="5">
        <v>4.5499999999999901</v>
      </c>
      <c r="B268" s="14" t="s">
        <v>137</v>
      </c>
      <c r="C268" s="6" t="s">
        <v>7</v>
      </c>
      <c r="D268" s="130"/>
      <c r="E268" s="75">
        <v>900</v>
      </c>
      <c r="F268" s="112"/>
      <c r="G268" s="65">
        <f t="shared" si="9"/>
        <v>900</v>
      </c>
      <c r="H268" s="103"/>
      <c r="I268" s="65">
        <f t="shared" si="11"/>
        <v>900</v>
      </c>
      <c r="J268" s="109"/>
      <c r="K268" s="31"/>
      <c r="L268" s="31"/>
    </row>
    <row r="269" spans="1:12" ht="54" x14ac:dyDescent="0.2">
      <c r="A269" s="5">
        <v>4.5599999999999898</v>
      </c>
      <c r="B269" s="14" t="s">
        <v>42</v>
      </c>
      <c r="C269" s="6" t="s">
        <v>3</v>
      </c>
      <c r="D269" s="130"/>
      <c r="E269" s="75">
        <v>1300</v>
      </c>
      <c r="F269" s="112"/>
      <c r="G269" s="65">
        <f t="shared" si="9"/>
        <v>1300</v>
      </c>
      <c r="H269" s="102"/>
      <c r="I269" s="65">
        <f t="shared" si="11"/>
        <v>1300</v>
      </c>
      <c r="J269" s="109"/>
      <c r="K269" s="31"/>
      <c r="L269" s="31"/>
    </row>
    <row r="270" spans="1:12" ht="40.5" x14ac:dyDescent="0.2">
      <c r="A270" s="5">
        <v>4.5699999999999896</v>
      </c>
      <c r="B270" s="14" t="s">
        <v>43</v>
      </c>
      <c r="C270" s="6" t="s">
        <v>3</v>
      </c>
      <c r="D270" s="130"/>
      <c r="E270" s="75">
        <v>550</v>
      </c>
      <c r="F270" s="112"/>
      <c r="G270" s="65">
        <f t="shared" si="9"/>
        <v>550</v>
      </c>
      <c r="H270" s="102"/>
      <c r="I270" s="65">
        <f t="shared" si="11"/>
        <v>550</v>
      </c>
      <c r="J270" s="109"/>
      <c r="K270" s="31"/>
      <c r="L270" s="31"/>
    </row>
    <row r="271" spans="1:12" ht="54" x14ac:dyDescent="0.2">
      <c r="A271" s="5">
        <v>4.5799999999999903</v>
      </c>
      <c r="B271" s="14" t="s">
        <v>44</v>
      </c>
      <c r="C271" s="6" t="s">
        <v>7</v>
      </c>
      <c r="D271" s="130"/>
      <c r="E271" s="75">
        <v>18500</v>
      </c>
      <c r="F271" s="112"/>
      <c r="G271" s="65">
        <f t="shared" si="9"/>
        <v>18500</v>
      </c>
      <c r="H271" s="102"/>
      <c r="I271" s="65">
        <f t="shared" si="11"/>
        <v>18500</v>
      </c>
      <c r="J271" s="109"/>
      <c r="K271" s="31"/>
      <c r="L271" s="31"/>
    </row>
    <row r="272" spans="1:12" ht="40.5" x14ac:dyDescent="0.2">
      <c r="A272" s="5">
        <v>4.5899999999999901</v>
      </c>
      <c r="B272" s="14" t="s">
        <v>45</v>
      </c>
      <c r="C272" s="6" t="s">
        <v>7</v>
      </c>
      <c r="D272" s="130"/>
      <c r="E272" s="75">
        <v>330</v>
      </c>
      <c r="F272" s="112"/>
      <c r="G272" s="65">
        <f t="shared" si="9"/>
        <v>330</v>
      </c>
      <c r="H272" s="102"/>
      <c r="I272" s="65">
        <f t="shared" si="11"/>
        <v>330</v>
      </c>
      <c r="J272" s="109"/>
      <c r="K272" s="31"/>
      <c r="L272" s="31"/>
    </row>
    <row r="273" spans="1:12" x14ac:dyDescent="0.2">
      <c r="A273" s="5">
        <v>4.5999999999999899</v>
      </c>
      <c r="B273" s="14" t="s">
        <v>46</v>
      </c>
      <c r="C273" s="6" t="s">
        <v>7</v>
      </c>
      <c r="D273" s="130"/>
      <c r="E273" s="75">
        <v>3600</v>
      </c>
      <c r="F273" s="112"/>
      <c r="G273" s="65">
        <f t="shared" si="9"/>
        <v>3600</v>
      </c>
      <c r="H273" s="103"/>
      <c r="I273" s="65">
        <f t="shared" si="11"/>
        <v>3600</v>
      </c>
      <c r="J273" s="109"/>
      <c r="K273" s="31"/>
      <c r="L273" s="31"/>
    </row>
    <row r="274" spans="1:12" ht="27" x14ac:dyDescent="0.2">
      <c r="A274" s="5">
        <v>4.6099999999999897</v>
      </c>
      <c r="B274" s="20" t="s">
        <v>234</v>
      </c>
      <c r="C274" s="6" t="s">
        <v>3</v>
      </c>
      <c r="D274" s="130"/>
      <c r="E274" s="65">
        <v>1700</v>
      </c>
      <c r="F274" s="112"/>
      <c r="G274" s="65">
        <f t="shared" si="9"/>
        <v>1700</v>
      </c>
      <c r="H274" s="103"/>
      <c r="I274" s="65">
        <f t="shared" si="11"/>
        <v>1700</v>
      </c>
      <c r="J274" s="109"/>
      <c r="K274" s="31"/>
      <c r="L274" s="31"/>
    </row>
    <row r="275" spans="1:12" ht="40.5" x14ac:dyDescent="0.2">
      <c r="A275" s="5">
        <v>4.6199999999999903</v>
      </c>
      <c r="B275" s="14" t="s">
        <v>47</v>
      </c>
      <c r="C275" s="6" t="s">
        <v>7</v>
      </c>
      <c r="D275" s="130"/>
      <c r="E275" s="75">
        <v>640</v>
      </c>
      <c r="F275" s="112"/>
      <c r="G275" s="65">
        <f t="shared" si="9"/>
        <v>640</v>
      </c>
      <c r="H275" s="102"/>
      <c r="I275" s="65">
        <f t="shared" si="11"/>
        <v>640</v>
      </c>
      <c r="J275" s="109"/>
      <c r="K275" s="31"/>
      <c r="L275" s="31"/>
    </row>
    <row r="276" spans="1:12" ht="40.5" x14ac:dyDescent="0.2">
      <c r="A276" s="5">
        <v>4.6299999999999901</v>
      </c>
      <c r="B276" s="14" t="s">
        <v>48</v>
      </c>
      <c r="C276" s="6" t="s">
        <v>7</v>
      </c>
      <c r="D276" s="130"/>
      <c r="E276" s="75">
        <v>2950</v>
      </c>
      <c r="F276" s="112"/>
      <c r="G276" s="65">
        <f t="shared" si="9"/>
        <v>2950</v>
      </c>
      <c r="H276" s="102"/>
      <c r="I276" s="65">
        <f t="shared" si="11"/>
        <v>2950</v>
      </c>
      <c r="J276" s="109"/>
      <c r="K276" s="31"/>
      <c r="L276" s="31"/>
    </row>
    <row r="277" spans="1:12" ht="40.5" x14ac:dyDescent="0.2">
      <c r="A277" s="5">
        <v>4.6399999999999899</v>
      </c>
      <c r="B277" s="14" t="s">
        <v>49</v>
      </c>
      <c r="C277" s="6" t="s">
        <v>7</v>
      </c>
      <c r="D277" s="130"/>
      <c r="E277" s="75">
        <v>2600</v>
      </c>
      <c r="F277" s="112"/>
      <c r="G277" s="65">
        <f t="shared" si="9"/>
        <v>2600</v>
      </c>
      <c r="H277" s="102"/>
      <c r="I277" s="65">
        <f t="shared" si="11"/>
        <v>2600</v>
      </c>
      <c r="J277" s="109"/>
      <c r="K277" s="31"/>
      <c r="L277" s="31"/>
    </row>
    <row r="278" spans="1:12" ht="40.5" x14ac:dyDescent="0.2">
      <c r="A278" s="5">
        <v>4.6499999999999897</v>
      </c>
      <c r="B278" s="14" t="s">
        <v>78</v>
      </c>
      <c r="C278" s="6" t="s">
        <v>5</v>
      </c>
      <c r="D278" s="130"/>
      <c r="E278" s="75">
        <v>1500</v>
      </c>
      <c r="F278" s="112"/>
      <c r="G278" s="65">
        <f t="shared" si="9"/>
        <v>1500</v>
      </c>
      <c r="H278" s="102"/>
      <c r="I278" s="65">
        <f t="shared" si="11"/>
        <v>1500</v>
      </c>
      <c r="J278" s="109"/>
      <c r="K278" s="31"/>
      <c r="L278" s="31"/>
    </row>
    <row r="279" spans="1:12" x14ac:dyDescent="0.2">
      <c r="A279" s="5">
        <v>4.6599999999999904</v>
      </c>
      <c r="B279" s="14" t="s">
        <v>50</v>
      </c>
      <c r="C279" s="6" t="s">
        <v>51</v>
      </c>
      <c r="D279" s="130"/>
      <c r="E279" s="75">
        <v>250</v>
      </c>
      <c r="F279" s="112"/>
      <c r="G279" s="65">
        <f t="shared" ref="G279:G280" si="12">E279*(1-F$214)</f>
        <v>250</v>
      </c>
      <c r="H279" s="103"/>
      <c r="I279" s="65">
        <f t="shared" si="11"/>
        <v>250</v>
      </c>
      <c r="J279" s="109"/>
      <c r="K279" s="31"/>
      <c r="L279" s="31"/>
    </row>
    <row r="280" spans="1:12" x14ac:dyDescent="0.2">
      <c r="A280" s="5">
        <v>4.6699999999999902</v>
      </c>
      <c r="B280" s="14" t="s">
        <v>52</v>
      </c>
      <c r="C280" s="6" t="s">
        <v>3</v>
      </c>
      <c r="D280" s="131"/>
      <c r="E280" s="75">
        <v>80</v>
      </c>
      <c r="F280" s="113"/>
      <c r="G280" s="65">
        <f t="shared" si="12"/>
        <v>80</v>
      </c>
      <c r="H280" s="103"/>
      <c r="I280" s="65">
        <f t="shared" si="11"/>
        <v>80</v>
      </c>
      <c r="J280" s="110"/>
      <c r="K280" s="31"/>
      <c r="L280" s="31"/>
    </row>
    <row r="281" spans="1:12" ht="36.6" customHeight="1" x14ac:dyDescent="0.2">
      <c r="A281" s="59" t="s">
        <v>310</v>
      </c>
      <c r="B281" s="10" t="s">
        <v>359</v>
      </c>
      <c r="C281" s="58"/>
      <c r="D281" s="123"/>
      <c r="E281" s="70"/>
      <c r="F281" s="100"/>
      <c r="G281" s="70">
        <f>SUM(G214:G280)</f>
        <v>290742</v>
      </c>
      <c r="H281" s="104"/>
      <c r="I281" s="70">
        <f>SUM(I214:I280)</f>
        <v>290742</v>
      </c>
      <c r="J281" s="64">
        <f>I281*D214</f>
        <v>49426.140000000007</v>
      </c>
      <c r="K281" s="58"/>
      <c r="L281" s="58"/>
    </row>
    <row r="282" spans="1:12" ht="18.75" x14ac:dyDescent="0.2">
      <c r="A282" s="11" t="s">
        <v>310</v>
      </c>
      <c r="B282" s="12" t="s">
        <v>352</v>
      </c>
      <c r="C282" s="13"/>
      <c r="D282" s="128"/>
      <c r="E282" s="71"/>
      <c r="F282" s="99"/>
      <c r="G282" s="71"/>
      <c r="H282" s="99"/>
      <c r="I282" s="71"/>
      <c r="J282" s="34"/>
      <c r="K282" s="33"/>
      <c r="L282" s="33"/>
    </row>
    <row r="283" spans="1:12" ht="27" x14ac:dyDescent="0.2">
      <c r="A283" s="5">
        <v>5.01</v>
      </c>
      <c r="B283" s="8" t="s">
        <v>327</v>
      </c>
      <c r="C283" s="6" t="s">
        <v>306</v>
      </c>
      <c r="D283" s="132">
        <v>0.08</v>
      </c>
      <c r="E283" s="65">
        <v>14000</v>
      </c>
      <c r="F283" s="114"/>
      <c r="G283" s="65">
        <f>E283*(1-F$283)</f>
        <v>14000</v>
      </c>
      <c r="H283" s="102"/>
      <c r="I283" s="65">
        <f t="shared" ref="I283:I286" si="13">G283*(1+H283)</f>
        <v>14000</v>
      </c>
      <c r="J283" s="105"/>
      <c r="K283" s="31"/>
      <c r="L283" s="31"/>
    </row>
    <row r="284" spans="1:12" ht="27" x14ac:dyDescent="0.2">
      <c r="A284" s="5">
        <v>5.0199999999999996</v>
      </c>
      <c r="B284" s="8" t="s">
        <v>328</v>
      </c>
      <c r="C284" s="6" t="s">
        <v>306</v>
      </c>
      <c r="D284" s="133"/>
      <c r="E284" s="65">
        <v>22000</v>
      </c>
      <c r="F284" s="115"/>
      <c r="G284" s="65">
        <f t="shared" ref="G284:G286" si="14">E284*(1-F$283)</f>
        <v>22000</v>
      </c>
      <c r="H284" s="102"/>
      <c r="I284" s="65">
        <f t="shared" si="13"/>
        <v>22000</v>
      </c>
      <c r="J284" s="106"/>
      <c r="K284" s="31"/>
      <c r="L284" s="31"/>
    </row>
    <row r="285" spans="1:12" x14ac:dyDescent="0.2">
      <c r="A285" s="5">
        <v>5.03</v>
      </c>
      <c r="B285" s="7" t="s">
        <v>116</v>
      </c>
      <c r="C285" s="6" t="s">
        <v>306</v>
      </c>
      <c r="D285" s="133"/>
      <c r="E285" s="65">
        <v>2100</v>
      </c>
      <c r="F285" s="115"/>
      <c r="G285" s="65">
        <f t="shared" si="14"/>
        <v>2100</v>
      </c>
      <c r="H285" s="102"/>
      <c r="I285" s="65">
        <f t="shared" si="13"/>
        <v>2100</v>
      </c>
      <c r="J285" s="106"/>
      <c r="K285" s="31"/>
      <c r="L285" s="31"/>
    </row>
    <row r="286" spans="1:12" x14ac:dyDescent="0.2">
      <c r="A286" s="5">
        <v>5.04</v>
      </c>
      <c r="B286" s="7" t="s">
        <v>117</v>
      </c>
      <c r="C286" s="6" t="s">
        <v>306</v>
      </c>
      <c r="D286" s="133"/>
      <c r="E286" s="65">
        <v>2100</v>
      </c>
      <c r="F286" s="115"/>
      <c r="G286" s="65">
        <f t="shared" si="14"/>
        <v>2100</v>
      </c>
      <c r="H286" s="102"/>
      <c r="I286" s="65">
        <f t="shared" si="13"/>
        <v>2100</v>
      </c>
      <c r="J286" s="107"/>
      <c r="K286" s="31"/>
      <c r="L286" s="31"/>
    </row>
    <row r="287" spans="1:12" ht="81" x14ac:dyDescent="0.2">
      <c r="A287" s="5">
        <v>5.05</v>
      </c>
      <c r="B287" s="9" t="s">
        <v>105</v>
      </c>
      <c r="C287" s="6" t="s">
        <v>7</v>
      </c>
      <c r="D287" s="133"/>
      <c r="E287" s="75">
        <v>2550</v>
      </c>
      <c r="F287" s="115"/>
      <c r="G287" s="65">
        <f t="shared" ref="G287:G296" si="15">E287*(1-F$287)</f>
        <v>2550</v>
      </c>
      <c r="H287" s="102"/>
      <c r="I287" s="65">
        <f t="shared" ref="I287:I296" si="16">G287*(1+H287)</f>
        <v>2550</v>
      </c>
      <c r="J287" s="108"/>
      <c r="K287" s="31"/>
      <c r="L287" s="31"/>
    </row>
    <row r="288" spans="1:12" ht="81" x14ac:dyDescent="0.2">
      <c r="A288" s="5">
        <v>5.0599999999999996</v>
      </c>
      <c r="B288" s="9" t="s">
        <v>106</v>
      </c>
      <c r="C288" s="6" t="s">
        <v>7</v>
      </c>
      <c r="D288" s="133"/>
      <c r="E288" s="75">
        <v>3600</v>
      </c>
      <c r="F288" s="115"/>
      <c r="G288" s="65">
        <f t="shared" si="15"/>
        <v>3600</v>
      </c>
      <c r="H288" s="102"/>
      <c r="I288" s="65">
        <f t="shared" si="16"/>
        <v>3600</v>
      </c>
      <c r="J288" s="109"/>
      <c r="K288" s="31"/>
      <c r="L288" s="31"/>
    </row>
    <row r="289" spans="1:12" ht="81" x14ac:dyDescent="0.2">
      <c r="A289" s="5">
        <v>5.07</v>
      </c>
      <c r="B289" s="9" t="s">
        <v>107</v>
      </c>
      <c r="C289" s="6" t="s">
        <v>7</v>
      </c>
      <c r="D289" s="133"/>
      <c r="E289" s="75">
        <v>4250</v>
      </c>
      <c r="F289" s="115"/>
      <c r="G289" s="65">
        <f t="shared" si="15"/>
        <v>4250</v>
      </c>
      <c r="H289" s="102"/>
      <c r="I289" s="65">
        <f t="shared" si="16"/>
        <v>4250</v>
      </c>
      <c r="J289" s="109"/>
      <c r="K289" s="31"/>
      <c r="L289" s="31"/>
    </row>
    <row r="290" spans="1:12" ht="81" x14ac:dyDescent="0.2">
      <c r="A290" s="5">
        <v>5.08</v>
      </c>
      <c r="B290" s="9" t="s">
        <v>108</v>
      </c>
      <c r="C290" s="6" t="s">
        <v>7</v>
      </c>
      <c r="D290" s="133"/>
      <c r="E290" s="75">
        <v>9000</v>
      </c>
      <c r="F290" s="115"/>
      <c r="G290" s="65">
        <f t="shared" si="15"/>
        <v>9000</v>
      </c>
      <c r="H290" s="102"/>
      <c r="I290" s="65">
        <f t="shared" si="16"/>
        <v>9000</v>
      </c>
      <c r="J290" s="109"/>
      <c r="K290" s="31"/>
      <c r="L290" s="31"/>
    </row>
    <row r="291" spans="1:12" ht="81" x14ac:dyDescent="0.2">
      <c r="A291" s="5">
        <v>5.09</v>
      </c>
      <c r="B291" s="9" t="s">
        <v>109</v>
      </c>
      <c r="C291" s="6" t="s">
        <v>7</v>
      </c>
      <c r="D291" s="133"/>
      <c r="E291" s="75">
        <v>10000</v>
      </c>
      <c r="F291" s="115"/>
      <c r="G291" s="65">
        <f t="shared" si="15"/>
        <v>10000</v>
      </c>
      <c r="H291" s="102"/>
      <c r="I291" s="65">
        <f t="shared" si="16"/>
        <v>10000</v>
      </c>
      <c r="J291" s="109"/>
      <c r="K291" s="31"/>
      <c r="L291" s="31"/>
    </row>
    <row r="292" spans="1:12" ht="40.5" x14ac:dyDescent="0.2">
      <c r="A292" s="5">
        <v>5.0999999999999996</v>
      </c>
      <c r="B292" s="9" t="s">
        <v>104</v>
      </c>
      <c r="C292" s="6" t="s">
        <v>7</v>
      </c>
      <c r="D292" s="133"/>
      <c r="E292" s="75">
        <v>3500</v>
      </c>
      <c r="F292" s="115"/>
      <c r="G292" s="65">
        <f t="shared" si="15"/>
        <v>3500</v>
      </c>
      <c r="H292" s="102"/>
      <c r="I292" s="65">
        <f t="shared" si="16"/>
        <v>3500</v>
      </c>
      <c r="J292" s="109"/>
      <c r="K292" s="31"/>
      <c r="L292" s="31"/>
    </row>
    <row r="293" spans="1:12" ht="81" x14ac:dyDescent="0.2">
      <c r="A293" s="5">
        <v>5.1100000000000003</v>
      </c>
      <c r="B293" s="9" t="s">
        <v>248</v>
      </c>
      <c r="C293" s="6" t="s">
        <v>7</v>
      </c>
      <c r="D293" s="133"/>
      <c r="E293" s="75">
        <v>690</v>
      </c>
      <c r="F293" s="115"/>
      <c r="G293" s="65">
        <f t="shared" si="15"/>
        <v>690</v>
      </c>
      <c r="H293" s="102"/>
      <c r="I293" s="65">
        <f t="shared" si="16"/>
        <v>690</v>
      </c>
      <c r="J293" s="109"/>
      <c r="K293" s="31"/>
      <c r="L293" s="31"/>
    </row>
    <row r="294" spans="1:12" ht="81" x14ac:dyDescent="0.2">
      <c r="A294" s="5">
        <v>5.12</v>
      </c>
      <c r="B294" s="9" t="s">
        <v>247</v>
      </c>
      <c r="C294" s="6" t="s">
        <v>7</v>
      </c>
      <c r="D294" s="133"/>
      <c r="E294" s="65">
        <v>5000</v>
      </c>
      <c r="F294" s="115"/>
      <c r="G294" s="65">
        <f t="shared" si="15"/>
        <v>5000</v>
      </c>
      <c r="H294" s="102"/>
      <c r="I294" s="65">
        <f t="shared" si="16"/>
        <v>5000</v>
      </c>
      <c r="J294" s="109"/>
      <c r="K294" s="31"/>
      <c r="L294" s="31"/>
    </row>
    <row r="295" spans="1:12" x14ac:dyDescent="0.2">
      <c r="A295" s="5">
        <v>5.13</v>
      </c>
      <c r="B295" s="9" t="s">
        <v>246</v>
      </c>
      <c r="C295" s="6" t="s">
        <v>7</v>
      </c>
      <c r="D295" s="133"/>
      <c r="E295" s="65">
        <v>500</v>
      </c>
      <c r="F295" s="115"/>
      <c r="G295" s="65">
        <f t="shared" si="15"/>
        <v>500</v>
      </c>
      <c r="H295" s="102"/>
      <c r="I295" s="65">
        <f t="shared" si="16"/>
        <v>500</v>
      </c>
      <c r="J295" s="109"/>
      <c r="K295" s="31"/>
      <c r="L295" s="31"/>
    </row>
    <row r="296" spans="1:12" ht="27" x14ac:dyDescent="0.2">
      <c r="A296" s="5">
        <v>5.14</v>
      </c>
      <c r="B296" s="9" t="s">
        <v>249</v>
      </c>
      <c r="C296" s="6" t="s">
        <v>7</v>
      </c>
      <c r="D296" s="134"/>
      <c r="E296" s="65">
        <v>800</v>
      </c>
      <c r="F296" s="116"/>
      <c r="G296" s="65">
        <f t="shared" si="15"/>
        <v>800</v>
      </c>
      <c r="H296" s="102"/>
      <c r="I296" s="65">
        <f t="shared" si="16"/>
        <v>800</v>
      </c>
      <c r="J296" s="110"/>
      <c r="K296" s="31"/>
      <c r="L296" s="31"/>
    </row>
    <row r="297" spans="1:12" ht="29.45" customHeight="1" x14ac:dyDescent="0.2">
      <c r="A297" s="59" t="s">
        <v>310</v>
      </c>
      <c r="B297" s="10" t="s">
        <v>360</v>
      </c>
      <c r="C297" s="58"/>
      <c r="D297" s="123"/>
      <c r="E297" s="76"/>
      <c r="F297" s="98"/>
      <c r="G297" s="70">
        <f>SUM(G283:G296)</f>
        <v>80090</v>
      </c>
      <c r="H297" s="104"/>
      <c r="I297" s="70">
        <f>SUM(I283:I296)</f>
        <v>80090</v>
      </c>
      <c r="J297" s="55">
        <f>I297*D283</f>
        <v>6407.2</v>
      </c>
      <c r="K297" s="58"/>
      <c r="L297" s="58"/>
    </row>
    <row r="298" spans="1:12" ht="18.75" x14ac:dyDescent="0.2">
      <c r="A298" s="11" t="s">
        <v>310</v>
      </c>
      <c r="B298" s="12" t="s">
        <v>353</v>
      </c>
      <c r="C298" s="13"/>
      <c r="D298" s="128"/>
      <c r="E298" s="71"/>
      <c r="F298" s="99"/>
      <c r="G298" s="71"/>
      <c r="H298" s="99"/>
      <c r="I298" s="71"/>
      <c r="J298" s="34"/>
      <c r="K298" s="33"/>
      <c r="L298" s="33"/>
    </row>
    <row r="299" spans="1:12" ht="54" x14ac:dyDescent="0.2">
      <c r="A299" s="5">
        <v>6.01</v>
      </c>
      <c r="B299" s="7" t="s">
        <v>217</v>
      </c>
      <c r="C299" s="6" t="s">
        <v>306</v>
      </c>
      <c r="D299" s="135">
        <v>7.0000000000000007E-2</v>
      </c>
      <c r="E299" s="65">
        <v>1200</v>
      </c>
      <c r="F299" s="114"/>
      <c r="G299" s="65">
        <f>E299*(1-F$299)</f>
        <v>1200</v>
      </c>
      <c r="H299" s="102"/>
      <c r="I299" s="65">
        <f t="shared" ref="I299" si="17">G299*(1+H299)</f>
        <v>1200</v>
      </c>
      <c r="J299" s="105"/>
      <c r="K299" s="31"/>
      <c r="L299" s="31"/>
    </row>
    <row r="300" spans="1:12" ht="81" x14ac:dyDescent="0.2">
      <c r="A300" s="5">
        <v>6.02</v>
      </c>
      <c r="B300" s="8" t="s">
        <v>218</v>
      </c>
      <c r="C300" s="6" t="s">
        <v>306</v>
      </c>
      <c r="D300" s="136"/>
      <c r="E300" s="65">
        <v>3500</v>
      </c>
      <c r="F300" s="115"/>
      <c r="G300" s="65">
        <f t="shared" ref="G300:G324" si="18">E300*(1-F$299)</f>
        <v>3500</v>
      </c>
      <c r="H300" s="102"/>
      <c r="I300" s="65">
        <f t="shared" ref="I300:I324" si="19">G300*(1+H300)</f>
        <v>3500</v>
      </c>
      <c r="J300" s="106"/>
      <c r="K300" s="31"/>
      <c r="L300" s="31"/>
    </row>
    <row r="301" spans="1:12" x14ac:dyDescent="0.2">
      <c r="A301" s="5">
        <v>6.03</v>
      </c>
      <c r="B301" s="8" t="s">
        <v>222</v>
      </c>
      <c r="C301" s="6" t="s">
        <v>306</v>
      </c>
      <c r="D301" s="136"/>
      <c r="E301" s="65">
        <v>80</v>
      </c>
      <c r="F301" s="115"/>
      <c r="G301" s="65">
        <f t="shared" si="18"/>
        <v>80</v>
      </c>
      <c r="H301" s="102"/>
      <c r="I301" s="65">
        <f t="shared" si="19"/>
        <v>80</v>
      </c>
      <c r="J301" s="106"/>
      <c r="K301" s="31"/>
      <c r="L301" s="31"/>
    </row>
    <row r="302" spans="1:12" x14ac:dyDescent="0.2">
      <c r="A302" s="5">
        <v>6.04</v>
      </c>
      <c r="B302" s="8" t="s">
        <v>268</v>
      </c>
      <c r="C302" s="6" t="s">
        <v>306</v>
      </c>
      <c r="D302" s="136"/>
      <c r="E302" s="65">
        <v>30</v>
      </c>
      <c r="F302" s="115"/>
      <c r="G302" s="65">
        <f t="shared" si="18"/>
        <v>30</v>
      </c>
      <c r="H302" s="102"/>
      <c r="I302" s="65">
        <f t="shared" si="19"/>
        <v>30</v>
      </c>
      <c r="J302" s="106"/>
      <c r="K302" s="31"/>
      <c r="L302" s="31"/>
    </row>
    <row r="303" spans="1:12" x14ac:dyDescent="0.2">
      <c r="A303" s="5">
        <v>6.05</v>
      </c>
      <c r="B303" s="8" t="s">
        <v>269</v>
      </c>
      <c r="C303" s="6" t="s">
        <v>306</v>
      </c>
      <c r="D303" s="136"/>
      <c r="E303" s="65">
        <v>40</v>
      </c>
      <c r="F303" s="115"/>
      <c r="G303" s="65">
        <f t="shared" si="18"/>
        <v>40</v>
      </c>
      <c r="H303" s="102"/>
      <c r="I303" s="65">
        <f t="shared" si="19"/>
        <v>40</v>
      </c>
      <c r="J303" s="106"/>
      <c r="K303" s="31"/>
      <c r="L303" s="31"/>
    </row>
    <row r="304" spans="1:12" x14ac:dyDescent="0.2">
      <c r="A304" s="5">
        <v>6.06</v>
      </c>
      <c r="B304" s="8" t="s">
        <v>270</v>
      </c>
      <c r="C304" s="6" t="s">
        <v>306</v>
      </c>
      <c r="D304" s="136"/>
      <c r="E304" s="65">
        <v>55</v>
      </c>
      <c r="F304" s="115"/>
      <c r="G304" s="65">
        <f t="shared" si="18"/>
        <v>55</v>
      </c>
      <c r="H304" s="102"/>
      <c r="I304" s="65">
        <f t="shared" si="19"/>
        <v>55</v>
      </c>
      <c r="J304" s="106"/>
      <c r="K304" s="31"/>
      <c r="L304" s="31"/>
    </row>
    <row r="305" spans="1:12" x14ac:dyDescent="0.2">
      <c r="A305" s="5">
        <v>6.07</v>
      </c>
      <c r="B305" s="8" t="s">
        <v>271</v>
      </c>
      <c r="C305" s="6" t="s">
        <v>306</v>
      </c>
      <c r="D305" s="136"/>
      <c r="E305" s="65">
        <v>65</v>
      </c>
      <c r="F305" s="115"/>
      <c r="G305" s="65">
        <f t="shared" si="18"/>
        <v>65</v>
      </c>
      <c r="H305" s="102"/>
      <c r="I305" s="65">
        <f t="shared" si="19"/>
        <v>65</v>
      </c>
      <c r="J305" s="106"/>
      <c r="K305" s="31"/>
      <c r="L305" s="31"/>
    </row>
    <row r="306" spans="1:12" x14ac:dyDescent="0.2">
      <c r="A306" s="5">
        <v>6.08</v>
      </c>
      <c r="B306" s="8" t="s">
        <v>272</v>
      </c>
      <c r="C306" s="6" t="s">
        <v>306</v>
      </c>
      <c r="D306" s="136"/>
      <c r="E306" s="65">
        <v>70</v>
      </c>
      <c r="F306" s="115"/>
      <c r="G306" s="65">
        <f t="shared" si="18"/>
        <v>70</v>
      </c>
      <c r="H306" s="102"/>
      <c r="I306" s="65">
        <f t="shared" si="19"/>
        <v>70</v>
      </c>
      <c r="J306" s="106"/>
      <c r="K306" s="31"/>
      <c r="L306" s="31"/>
    </row>
    <row r="307" spans="1:12" x14ac:dyDescent="0.2">
      <c r="A307" s="5">
        <v>6.09</v>
      </c>
      <c r="B307" s="8" t="s">
        <v>267</v>
      </c>
      <c r="C307" s="6" t="s">
        <v>306</v>
      </c>
      <c r="D307" s="136"/>
      <c r="E307" s="65">
        <v>90</v>
      </c>
      <c r="F307" s="115"/>
      <c r="G307" s="65">
        <f t="shared" si="18"/>
        <v>90</v>
      </c>
      <c r="H307" s="102"/>
      <c r="I307" s="65">
        <f t="shared" si="19"/>
        <v>90</v>
      </c>
      <c r="J307" s="106"/>
      <c r="K307" s="31"/>
      <c r="L307" s="31"/>
    </row>
    <row r="308" spans="1:12" x14ac:dyDescent="0.2">
      <c r="A308" s="5">
        <v>6.1</v>
      </c>
      <c r="B308" s="8" t="s">
        <v>219</v>
      </c>
      <c r="C308" s="6" t="s">
        <v>306</v>
      </c>
      <c r="D308" s="136"/>
      <c r="E308" s="65">
        <v>3500</v>
      </c>
      <c r="F308" s="115"/>
      <c r="G308" s="65">
        <f t="shared" si="18"/>
        <v>3500</v>
      </c>
      <c r="H308" s="102"/>
      <c r="I308" s="65">
        <f t="shared" si="19"/>
        <v>3500</v>
      </c>
      <c r="J308" s="106"/>
      <c r="K308" s="31"/>
      <c r="L308" s="31"/>
    </row>
    <row r="309" spans="1:12" x14ac:dyDescent="0.2">
      <c r="A309" s="5">
        <v>6.11</v>
      </c>
      <c r="B309" s="8" t="s">
        <v>220</v>
      </c>
      <c r="C309" s="6" t="s">
        <v>306</v>
      </c>
      <c r="D309" s="136"/>
      <c r="E309" s="65">
        <v>1500</v>
      </c>
      <c r="F309" s="115"/>
      <c r="G309" s="65">
        <f t="shared" si="18"/>
        <v>1500</v>
      </c>
      <c r="H309" s="102"/>
      <c r="I309" s="65">
        <f t="shared" si="19"/>
        <v>1500</v>
      </c>
      <c r="J309" s="106"/>
      <c r="K309" s="31"/>
      <c r="L309" s="31"/>
    </row>
    <row r="310" spans="1:12" x14ac:dyDescent="0.2">
      <c r="A310" s="5">
        <v>6.12</v>
      </c>
      <c r="B310" s="8" t="s">
        <v>221</v>
      </c>
      <c r="C310" s="6" t="s">
        <v>306</v>
      </c>
      <c r="D310" s="136"/>
      <c r="E310" s="65">
        <v>1500</v>
      </c>
      <c r="F310" s="115"/>
      <c r="G310" s="65">
        <f t="shared" si="18"/>
        <v>1500</v>
      </c>
      <c r="H310" s="102"/>
      <c r="I310" s="65">
        <f t="shared" si="19"/>
        <v>1500</v>
      </c>
      <c r="J310" s="106"/>
      <c r="K310" s="31"/>
      <c r="L310" s="31"/>
    </row>
    <row r="311" spans="1:12" ht="27" x14ac:dyDescent="0.2">
      <c r="A311" s="5">
        <v>6.13</v>
      </c>
      <c r="B311" s="8" t="s">
        <v>223</v>
      </c>
      <c r="C311" s="6" t="s">
        <v>311</v>
      </c>
      <c r="D311" s="136"/>
      <c r="E311" s="65">
        <v>1300</v>
      </c>
      <c r="F311" s="115"/>
      <c r="G311" s="65">
        <f t="shared" si="18"/>
        <v>1300</v>
      </c>
      <c r="H311" s="102"/>
      <c r="I311" s="65">
        <f t="shared" si="19"/>
        <v>1300</v>
      </c>
      <c r="J311" s="106"/>
      <c r="K311" s="31"/>
      <c r="L311" s="31"/>
    </row>
    <row r="312" spans="1:12" ht="27" x14ac:dyDescent="0.2">
      <c r="A312" s="5">
        <v>6.14</v>
      </c>
      <c r="B312" s="8" t="s">
        <v>224</v>
      </c>
      <c r="C312" s="6" t="s">
        <v>311</v>
      </c>
      <c r="D312" s="136"/>
      <c r="E312" s="65">
        <v>1800</v>
      </c>
      <c r="F312" s="115"/>
      <c r="G312" s="65">
        <f t="shared" si="18"/>
        <v>1800</v>
      </c>
      <c r="H312" s="102"/>
      <c r="I312" s="65">
        <f t="shared" si="19"/>
        <v>1800</v>
      </c>
      <c r="J312" s="106"/>
      <c r="K312" s="31"/>
      <c r="L312" s="31"/>
    </row>
    <row r="313" spans="1:12" x14ac:dyDescent="0.2">
      <c r="A313" s="5">
        <v>6.15</v>
      </c>
      <c r="B313" s="8" t="s">
        <v>255</v>
      </c>
      <c r="C313" s="6" t="s">
        <v>306</v>
      </c>
      <c r="D313" s="136"/>
      <c r="E313" s="65">
        <v>800</v>
      </c>
      <c r="F313" s="115"/>
      <c r="G313" s="65">
        <f t="shared" si="18"/>
        <v>800</v>
      </c>
      <c r="H313" s="102"/>
      <c r="I313" s="65">
        <f t="shared" si="19"/>
        <v>800</v>
      </c>
      <c r="J313" s="106"/>
      <c r="K313" s="31"/>
      <c r="L313" s="31"/>
    </row>
    <row r="314" spans="1:12" x14ac:dyDescent="0.2">
      <c r="A314" s="5">
        <v>6.16</v>
      </c>
      <c r="B314" s="8" t="s">
        <v>256</v>
      </c>
      <c r="C314" s="6" t="s">
        <v>306</v>
      </c>
      <c r="D314" s="136"/>
      <c r="E314" s="65">
        <v>80</v>
      </c>
      <c r="F314" s="115"/>
      <c r="G314" s="65">
        <f t="shared" si="18"/>
        <v>80</v>
      </c>
      <c r="H314" s="102"/>
      <c r="I314" s="65">
        <f t="shared" si="19"/>
        <v>80</v>
      </c>
      <c r="J314" s="106"/>
      <c r="K314" s="31"/>
      <c r="L314" s="31"/>
    </row>
    <row r="315" spans="1:12" x14ac:dyDescent="0.2">
      <c r="A315" s="5">
        <v>6.17</v>
      </c>
      <c r="B315" s="8" t="s">
        <v>257</v>
      </c>
      <c r="C315" s="6" t="s">
        <v>306</v>
      </c>
      <c r="D315" s="136"/>
      <c r="E315" s="65">
        <v>80</v>
      </c>
      <c r="F315" s="115"/>
      <c r="G315" s="65">
        <f t="shared" si="18"/>
        <v>80</v>
      </c>
      <c r="H315" s="102"/>
      <c r="I315" s="65">
        <f t="shared" si="19"/>
        <v>80</v>
      </c>
      <c r="J315" s="106"/>
      <c r="K315" s="31"/>
      <c r="L315" s="31"/>
    </row>
    <row r="316" spans="1:12" x14ac:dyDescent="0.2">
      <c r="A316" s="5">
        <v>6.18</v>
      </c>
      <c r="B316" s="8" t="s">
        <v>258</v>
      </c>
      <c r="C316" s="6" t="s">
        <v>306</v>
      </c>
      <c r="D316" s="136"/>
      <c r="E316" s="65">
        <v>70</v>
      </c>
      <c r="F316" s="115"/>
      <c r="G316" s="65">
        <f t="shared" si="18"/>
        <v>70</v>
      </c>
      <c r="H316" s="102"/>
      <c r="I316" s="65">
        <f t="shared" si="19"/>
        <v>70</v>
      </c>
      <c r="J316" s="106"/>
      <c r="K316" s="31"/>
      <c r="L316" s="31"/>
    </row>
    <row r="317" spans="1:12" x14ac:dyDescent="0.2">
      <c r="A317" s="5">
        <v>6.19</v>
      </c>
      <c r="B317" s="8" t="s">
        <v>259</v>
      </c>
      <c r="C317" s="6" t="s">
        <v>306</v>
      </c>
      <c r="D317" s="136"/>
      <c r="E317" s="65">
        <v>70</v>
      </c>
      <c r="F317" s="115"/>
      <c r="G317" s="65">
        <f t="shared" si="18"/>
        <v>70</v>
      </c>
      <c r="H317" s="102"/>
      <c r="I317" s="65">
        <f t="shared" si="19"/>
        <v>70</v>
      </c>
      <c r="J317" s="106"/>
      <c r="K317" s="31"/>
      <c r="L317" s="31"/>
    </row>
    <row r="318" spans="1:12" x14ac:dyDescent="0.2">
      <c r="A318" s="5">
        <v>6.2</v>
      </c>
      <c r="B318" s="8" t="s">
        <v>260</v>
      </c>
      <c r="C318" s="6" t="s">
        <v>306</v>
      </c>
      <c r="D318" s="136"/>
      <c r="E318" s="65">
        <v>75</v>
      </c>
      <c r="F318" s="115"/>
      <c r="G318" s="65">
        <f t="shared" si="18"/>
        <v>75</v>
      </c>
      <c r="H318" s="102"/>
      <c r="I318" s="65">
        <f t="shared" si="19"/>
        <v>75</v>
      </c>
      <c r="J318" s="106"/>
      <c r="K318" s="31"/>
      <c r="L318" s="31"/>
    </row>
    <row r="319" spans="1:12" x14ac:dyDescent="0.2">
      <c r="A319" s="5">
        <v>6.21</v>
      </c>
      <c r="B319" s="8" t="s">
        <v>261</v>
      </c>
      <c r="C319" s="6" t="s">
        <v>306</v>
      </c>
      <c r="D319" s="136"/>
      <c r="E319" s="65">
        <v>80</v>
      </c>
      <c r="F319" s="115"/>
      <c r="G319" s="65">
        <f t="shared" si="18"/>
        <v>80</v>
      </c>
      <c r="H319" s="102"/>
      <c r="I319" s="65">
        <f t="shared" si="19"/>
        <v>80</v>
      </c>
      <c r="J319" s="106"/>
      <c r="K319" s="31"/>
      <c r="L319" s="31"/>
    </row>
    <row r="320" spans="1:12" x14ac:dyDescent="0.2">
      <c r="A320" s="5">
        <v>6.22</v>
      </c>
      <c r="B320" s="8" t="s">
        <v>262</v>
      </c>
      <c r="C320" s="6" t="s">
        <v>306</v>
      </c>
      <c r="D320" s="136"/>
      <c r="E320" s="65">
        <v>70</v>
      </c>
      <c r="F320" s="115"/>
      <c r="G320" s="65">
        <f t="shared" si="18"/>
        <v>70</v>
      </c>
      <c r="H320" s="102"/>
      <c r="I320" s="65">
        <f t="shared" si="19"/>
        <v>70</v>
      </c>
      <c r="J320" s="106"/>
      <c r="K320" s="31"/>
      <c r="L320" s="31"/>
    </row>
    <row r="321" spans="1:12" x14ac:dyDescent="0.2">
      <c r="A321" s="5">
        <v>6.23</v>
      </c>
      <c r="B321" s="8" t="s">
        <v>263</v>
      </c>
      <c r="C321" s="6" t="s">
        <v>306</v>
      </c>
      <c r="D321" s="136"/>
      <c r="E321" s="65">
        <v>75</v>
      </c>
      <c r="F321" s="115"/>
      <c r="G321" s="65">
        <f t="shared" si="18"/>
        <v>75</v>
      </c>
      <c r="H321" s="102"/>
      <c r="I321" s="65">
        <f t="shared" si="19"/>
        <v>75</v>
      </c>
      <c r="J321" s="106"/>
      <c r="K321" s="31"/>
      <c r="L321" s="31"/>
    </row>
    <row r="322" spans="1:12" x14ac:dyDescent="0.2">
      <c r="A322" s="5">
        <v>6.2399999999999904</v>
      </c>
      <c r="B322" s="8" t="s">
        <v>264</v>
      </c>
      <c r="C322" s="6" t="s">
        <v>306</v>
      </c>
      <c r="D322" s="136"/>
      <c r="E322" s="65">
        <v>80</v>
      </c>
      <c r="F322" s="115"/>
      <c r="G322" s="65">
        <f t="shared" si="18"/>
        <v>80</v>
      </c>
      <c r="H322" s="102"/>
      <c r="I322" s="65">
        <f t="shared" si="19"/>
        <v>80</v>
      </c>
      <c r="J322" s="106"/>
      <c r="K322" s="31"/>
      <c r="L322" s="31"/>
    </row>
    <row r="323" spans="1:12" x14ac:dyDescent="0.2">
      <c r="A323" s="5">
        <v>6.2499999999999902</v>
      </c>
      <c r="B323" s="8" t="s">
        <v>265</v>
      </c>
      <c r="C323" s="6" t="s">
        <v>306</v>
      </c>
      <c r="D323" s="136"/>
      <c r="E323" s="65">
        <v>85</v>
      </c>
      <c r="F323" s="115"/>
      <c r="G323" s="65">
        <f t="shared" si="18"/>
        <v>85</v>
      </c>
      <c r="H323" s="102"/>
      <c r="I323" s="65">
        <f t="shared" si="19"/>
        <v>85</v>
      </c>
      <c r="J323" s="106"/>
      <c r="K323" s="31"/>
      <c r="L323" s="31"/>
    </row>
    <row r="324" spans="1:12" x14ac:dyDescent="0.2">
      <c r="A324" s="5">
        <v>6.25999999999999</v>
      </c>
      <c r="B324" s="8" t="s">
        <v>266</v>
      </c>
      <c r="C324" s="6" t="s">
        <v>306</v>
      </c>
      <c r="D324" s="137"/>
      <c r="E324" s="65">
        <v>85</v>
      </c>
      <c r="F324" s="116"/>
      <c r="G324" s="65">
        <f t="shared" si="18"/>
        <v>85</v>
      </c>
      <c r="H324" s="102"/>
      <c r="I324" s="65">
        <f t="shared" si="19"/>
        <v>85</v>
      </c>
      <c r="J324" s="107"/>
      <c r="K324" s="31"/>
      <c r="L324" s="31"/>
    </row>
    <row r="325" spans="1:12" ht="37.5" customHeight="1" x14ac:dyDescent="0.2">
      <c r="A325" s="59" t="s">
        <v>310</v>
      </c>
      <c r="B325" s="10" t="s">
        <v>361</v>
      </c>
      <c r="C325" s="58"/>
      <c r="D325" s="123"/>
      <c r="E325" s="76"/>
      <c r="F325" s="98"/>
      <c r="G325" s="70">
        <f>SUM(G299:G312)</f>
        <v>14730</v>
      </c>
      <c r="H325" s="104"/>
      <c r="I325" s="70">
        <f>SUM(I299:I312)</f>
        <v>14730</v>
      </c>
      <c r="J325" s="55">
        <f>I325*D299</f>
        <v>1031.1000000000001</v>
      </c>
      <c r="K325" s="58"/>
      <c r="L325" s="58"/>
    </row>
    <row r="326" spans="1:12" ht="18.75" x14ac:dyDescent="0.2">
      <c r="A326" s="11" t="s">
        <v>310</v>
      </c>
      <c r="B326" s="12" t="s">
        <v>354</v>
      </c>
      <c r="C326" s="13"/>
      <c r="D326" s="128"/>
      <c r="E326" s="71"/>
      <c r="F326" s="99"/>
      <c r="G326" s="71"/>
      <c r="H326" s="99"/>
      <c r="I326" s="71"/>
      <c r="J326" s="34"/>
      <c r="K326" s="33"/>
      <c r="L326" s="33"/>
    </row>
    <row r="327" spans="1:12" ht="40.5" x14ac:dyDescent="0.2">
      <c r="A327" s="5">
        <v>7.01</v>
      </c>
      <c r="B327" s="7" t="s">
        <v>225</v>
      </c>
      <c r="C327" s="6" t="s">
        <v>302</v>
      </c>
      <c r="D327" s="135">
        <v>7.0000000000000007E-2</v>
      </c>
      <c r="E327" s="65">
        <v>2400</v>
      </c>
      <c r="F327" s="114"/>
      <c r="G327" s="65">
        <f>E327*(1-F$327)</f>
        <v>2400</v>
      </c>
      <c r="H327" s="102"/>
      <c r="I327" s="65">
        <f t="shared" ref="I327" si="20">G327*(1+H327)</f>
        <v>2400</v>
      </c>
      <c r="J327" s="105"/>
      <c r="K327" s="7"/>
      <c r="L327" s="7"/>
    </row>
    <row r="328" spans="1:12" x14ac:dyDescent="0.2">
      <c r="A328" s="5">
        <v>7.02</v>
      </c>
      <c r="B328" s="7" t="s">
        <v>226</v>
      </c>
      <c r="C328" s="6" t="s">
        <v>302</v>
      </c>
      <c r="D328" s="136"/>
      <c r="E328" s="65">
        <v>850</v>
      </c>
      <c r="F328" s="115"/>
      <c r="G328" s="65">
        <f t="shared" ref="G328:G330" si="21">E328*(1-F$327)</f>
        <v>850</v>
      </c>
      <c r="H328" s="102"/>
      <c r="I328" s="65">
        <f t="shared" ref="I328:I330" si="22">G328*(1+H328)</f>
        <v>850</v>
      </c>
      <c r="J328" s="106"/>
      <c r="K328" s="31"/>
      <c r="L328" s="31"/>
    </row>
    <row r="329" spans="1:12" x14ac:dyDescent="0.2">
      <c r="A329" s="5">
        <v>7.03</v>
      </c>
      <c r="B329" s="7" t="s">
        <v>245</v>
      </c>
      <c r="C329" s="6" t="s">
        <v>302</v>
      </c>
      <c r="D329" s="136"/>
      <c r="E329" s="65">
        <v>650</v>
      </c>
      <c r="F329" s="115"/>
      <c r="G329" s="65">
        <f t="shared" si="21"/>
        <v>650</v>
      </c>
      <c r="H329" s="102"/>
      <c r="I329" s="65">
        <f t="shared" si="22"/>
        <v>650</v>
      </c>
      <c r="J329" s="106"/>
      <c r="K329" s="31"/>
      <c r="L329" s="31"/>
    </row>
    <row r="330" spans="1:12" ht="27" x14ac:dyDescent="0.2">
      <c r="A330" s="5">
        <v>7.04</v>
      </c>
      <c r="B330" s="7" t="s">
        <v>227</v>
      </c>
      <c r="C330" s="6" t="s">
        <v>302</v>
      </c>
      <c r="D330" s="136"/>
      <c r="E330" s="65">
        <v>1500</v>
      </c>
      <c r="F330" s="115"/>
      <c r="G330" s="65">
        <f t="shared" si="21"/>
        <v>1500</v>
      </c>
      <c r="H330" s="102"/>
      <c r="I330" s="65">
        <f t="shared" si="22"/>
        <v>1500</v>
      </c>
      <c r="J330" s="107"/>
      <c r="K330" s="31"/>
      <c r="L330" s="31"/>
    </row>
    <row r="331" spans="1:12" ht="27" x14ac:dyDescent="0.2">
      <c r="A331" s="5">
        <v>7.05</v>
      </c>
      <c r="B331" s="7" t="s">
        <v>301</v>
      </c>
      <c r="C331" s="6" t="s">
        <v>302</v>
      </c>
      <c r="D331" s="136"/>
      <c r="E331" s="65">
        <v>15000</v>
      </c>
      <c r="F331" s="115"/>
      <c r="G331" s="65">
        <f t="shared" ref="G331:G336" si="23">E331*(1-F$331)</f>
        <v>15000</v>
      </c>
      <c r="H331" s="102"/>
      <c r="I331" s="65">
        <f t="shared" ref="I331" si="24">G331*(1+H331)</f>
        <v>15000</v>
      </c>
      <c r="J331" s="105"/>
      <c r="K331" s="31"/>
      <c r="L331" s="31"/>
    </row>
    <row r="332" spans="1:12" ht="27" x14ac:dyDescent="0.2">
      <c r="A332" s="5">
        <v>7.06</v>
      </c>
      <c r="B332" s="7" t="s">
        <v>303</v>
      </c>
      <c r="C332" s="6" t="s">
        <v>302</v>
      </c>
      <c r="D332" s="136"/>
      <c r="E332" s="65">
        <v>2500</v>
      </c>
      <c r="F332" s="115"/>
      <c r="G332" s="65">
        <f t="shared" si="23"/>
        <v>2500</v>
      </c>
      <c r="H332" s="102"/>
      <c r="I332" s="65">
        <f t="shared" ref="I332:I336" si="25">G332*(1+H332)</f>
        <v>2500</v>
      </c>
      <c r="J332" s="106"/>
      <c r="K332" s="31"/>
      <c r="L332" s="31"/>
    </row>
    <row r="333" spans="1:12" x14ac:dyDescent="0.2">
      <c r="A333" s="5">
        <v>7.07</v>
      </c>
      <c r="B333" s="7" t="s">
        <v>304</v>
      </c>
      <c r="C333" s="6" t="s">
        <v>302</v>
      </c>
      <c r="D333" s="136"/>
      <c r="E333" s="65">
        <v>9</v>
      </c>
      <c r="F333" s="115"/>
      <c r="G333" s="65">
        <f t="shared" si="23"/>
        <v>9</v>
      </c>
      <c r="H333" s="102"/>
      <c r="I333" s="65">
        <f t="shared" si="25"/>
        <v>9</v>
      </c>
      <c r="J333" s="106"/>
      <c r="K333" s="31"/>
      <c r="L333" s="31"/>
    </row>
    <row r="334" spans="1:12" ht="27" x14ac:dyDescent="0.2">
      <c r="A334" s="5">
        <v>7.08</v>
      </c>
      <c r="B334" s="7" t="s">
        <v>305</v>
      </c>
      <c r="C334" s="6" t="s">
        <v>306</v>
      </c>
      <c r="D334" s="136"/>
      <c r="E334" s="65">
        <v>400</v>
      </c>
      <c r="F334" s="115"/>
      <c r="G334" s="65">
        <f t="shared" si="23"/>
        <v>400</v>
      </c>
      <c r="H334" s="102"/>
      <c r="I334" s="65">
        <f t="shared" si="25"/>
        <v>400</v>
      </c>
      <c r="J334" s="106"/>
      <c r="K334" s="31"/>
      <c r="L334" s="31"/>
    </row>
    <row r="335" spans="1:12" ht="54" x14ac:dyDescent="0.2">
      <c r="A335" s="5">
        <v>7.09</v>
      </c>
      <c r="B335" s="7" t="s">
        <v>307</v>
      </c>
      <c r="C335" s="6" t="s">
        <v>308</v>
      </c>
      <c r="D335" s="136"/>
      <c r="E335" s="65">
        <v>150</v>
      </c>
      <c r="F335" s="115"/>
      <c r="G335" s="65">
        <f t="shared" si="23"/>
        <v>150</v>
      </c>
      <c r="H335" s="102"/>
      <c r="I335" s="65">
        <f t="shared" si="25"/>
        <v>150</v>
      </c>
      <c r="J335" s="106"/>
      <c r="K335" s="31"/>
      <c r="L335" s="31" t="s">
        <v>312</v>
      </c>
    </row>
    <row r="336" spans="1:12" ht="54" x14ac:dyDescent="0.2">
      <c r="A336" s="5">
        <v>7.1</v>
      </c>
      <c r="B336" s="7" t="s">
        <v>309</v>
      </c>
      <c r="C336" s="6" t="s">
        <v>308</v>
      </c>
      <c r="D336" s="137"/>
      <c r="E336" s="65">
        <v>150</v>
      </c>
      <c r="F336" s="116"/>
      <c r="G336" s="65">
        <f t="shared" si="23"/>
        <v>150</v>
      </c>
      <c r="H336" s="102"/>
      <c r="I336" s="65">
        <f t="shared" si="25"/>
        <v>150</v>
      </c>
      <c r="J336" s="107"/>
      <c r="K336" s="31"/>
      <c r="L336" s="31"/>
    </row>
    <row r="337" spans="1:12" ht="37.5" customHeight="1" x14ac:dyDescent="0.2">
      <c r="A337" s="59" t="s">
        <v>310</v>
      </c>
      <c r="B337" s="10" t="s">
        <v>362</v>
      </c>
      <c r="C337" s="58"/>
      <c r="D337" s="123"/>
      <c r="E337" s="76"/>
      <c r="F337" s="98"/>
      <c r="G337" s="70">
        <f>SUM(G327:G330)</f>
        <v>5400</v>
      </c>
      <c r="H337" s="104"/>
      <c r="I337" s="70">
        <f>SUM(I327:I330)</f>
        <v>5400</v>
      </c>
      <c r="J337" s="55">
        <f>I337*D327</f>
        <v>378.00000000000006</v>
      </c>
      <c r="K337" s="58"/>
      <c r="L337" s="58"/>
    </row>
    <row r="338" spans="1:12" ht="18.75" x14ac:dyDescent="0.2">
      <c r="A338" s="11" t="s">
        <v>310</v>
      </c>
      <c r="B338" s="12" t="s">
        <v>355</v>
      </c>
      <c r="C338" s="13"/>
      <c r="D338" s="128"/>
      <c r="E338" s="71"/>
      <c r="F338" s="99"/>
      <c r="G338" s="71"/>
      <c r="H338" s="99"/>
      <c r="I338" s="71"/>
      <c r="J338" s="34"/>
      <c r="K338" s="33"/>
      <c r="L338" s="33"/>
    </row>
    <row r="339" spans="1:12" ht="81" x14ac:dyDescent="0.2">
      <c r="A339" s="5">
        <v>8.01</v>
      </c>
      <c r="B339" s="7" t="s">
        <v>299</v>
      </c>
      <c r="C339" s="6" t="s">
        <v>290</v>
      </c>
      <c r="D339" s="135">
        <v>7.0000000000000007E-2</v>
      </c>
      <c r="E339" s="65">
        <v>1200</v>
      </c>
      <c r="F339" s="114"/>
      <c r="G339" s="65">
        <f>E339*(1-F$339)</f>
        <v>1200</v>
      </c>
      <c r="H339" s="102"/>
      <c r="I339" s="65">
        <f t="shared" ref="I339" si="26">G339*(1+H339)</f>
        <v>1200</v>
      </c>
      <c r="J339" s="105"/>
      <c r="K339" s="31"/>
      <c r="L339" s="31" t="s">
        <v>292</v>
      </c>
    </row>
    <row r="340" spans="1:12" ht="121.5" x14ac:dyDescent="0.2">
      <c r="A340" s="5">
        <v>8.02</v>
      </c>
      <c r="B340" s="7" t="s">
        <v>291</v>
      </c>
      <c r="C340" s="6" t="s">
        <v>290</v>
      </c>
      <c r="D340" s="136"/>
      <c r="E340" s="65">
        <v>1300</v>
      </c>
      <c r="F340" s="115"/>
      <c r="G340" s="65">
        <f t="shared" ref="G340:G346" si="27">E340*(1-F$339)</f>
        <v>1300</v>
      </c>
      <c r="H340" s="102"/>
      <c r="I340" s="65">
        <f t="shared" ref="I340:I346" si="28">G340*(1+H340)</f>
        <v>1300</v>
      </c>
      <c r="J340" s="106"/>
      <c r="K340" s="31"/>
      <c r="L340" s="31" t="s">
        <v>292</v>
      </c>
    </row>
    <row r="341" spans="1:12" ht="162" x14ac:dyDescent="0.2">
      <c r="A341" s="5">
        <v>8.0299999999999994</v>
      </c>
      <c r="B341" s="7" t="s">
        <v>293</v>
      </c>
      <c r="C341" s="6" t="s">
        <v>290</v>
      </c>
      <c r="D341" s="136"/>
      <c r="E341" s="65">
        <v>1200</v>
      </c>
      <c r="F341" s="115"/>
      <c r="G341" s="65">
        <f t="shared" si="27"/>
        <v>1200</v>
      </c>
      <c r="H341" s="102"/>
      <c r="I341" s="65">
        <f t="shared" si="28"/>
        <v>1200</v>
      </c>
      <c r="J341" s="106"/>
      <c r="K341" s="31"/>
      <c r="L341" s="31" t="s">
        <v>292</v>
      </c>
    </row>
    <row r="342" spans="1:12" ht="67.5" x14ac:dyDescent="0.2">
      <c r="A342" s="5">
        <v>8.0399999999999991</v>
      </c>
      <c r="B342" s="7" t="s">
        <v>294</v>
      </c>
      <c r="C342" s="6" t="s">
        <v>290</v>
      </c>
      <c r="D342" s="136"/>
      <c r="E342" s="65">
        <v>1500</v>
      </c>
      <c r="F342" s="115"/>
      <c r="G342" s="65">
        <f t="shared" si="27"/>
        <v>1500</v>
      </c>
      <c r="H342" s="102"/>
      <c r="I342" s="65">
        <f t="shared" si="28"/>
        <v>1500</v>
      </c>
      <c r="J342" s="106"/>
      <c r="K342" s="31"/>
      <c r="L342" s="31" t="s">
        <v>292</v>
      </c>
    </row>
    <row r="343" spans="1:12" ht="54" x14ac:dyDescent="0.2">
      <c r="A343" s="5">
        <v>8.0500000000000007</v>
      </c>
      <c r="B343" s="7" t="s">
        <v>295</v>
      </c>
      <c r="C343" s="6" t="s">
        <v>290</v>
      </c>
      <c r="D343" s="136"/>
      <c r="E343" s="65">
        <v>1600</v>
      </c>
      <c r="F343" s="115"/>
      <c r="G343" s="65">
        <f t="shared" si="27"/>
        <v>1600</v>
      </c>
      <c r="H343" s="102"/>
      <c r="I343" s="65">
        <f t="shared" si="28"/>
        <v>1600</v>
      </c>
      <c r="J343" s="106"/>
      <c r="K343" s="31"/>
      <c r="L343" s="31" t="s">
        <v>292</v>
      </c>
    </row>
    <row r="344" spans="1:12" ht="54" x14ac:dyDescent="0.2">
      <c r="A344" s="5">
        <v>8.06</v>
      </c>
      <c r="B344" s="7" t="s">
        <v>296</v>
      </c>
      <c r="C344" s="6" t="s">
        <v>290</v>
      </c>
      <c r="D344" s="136"/>
      <c r="E344" s="65">
        <v>1100</v>
      </c>
      <c r="F344" s="115"/>
      <c r="G344" s="65">
        <f t="shared" si="27"/>
        <v>1100</v>
      </c>
      <c r="H344" s="102"/>
      <c r="I344" s="65">
        <f t="shared" si="28"/>
        <v>1100</v>
      </c>
      <c r="J344" s="106"/>
      <c r="K344" s="31"/>
      <c r="L344" s="31" t="s">
        <v>292</v>
      </c>
    </row>
    <row r="345" spans="1:12" ht="108" x14ac:dyDescent="0.2">
      <c r="A345" s="5">
        <v>8.07</v>
      </c>
      <c r="B345" s="7" t="s">
        <v>297</v>
      </c>
      <c r="C345" s="6" t="s">
        <v>290</v>
      </c>
      <c r="D345" s="136"/>
      <c r="E345" s="65">
        <v>2200</v>
      </c>
      <c r="F345" s="115"/>
      <c r="G345" s="65">
        <f t="shared" si="27"/>
        <v>2200</v>
      </c>
      <c r="H345" s="102"/>
      <c r="I345" s="65">
        <f t="shared" si="28"/>
        <v>2200</v>
      </c>
      <c r="J345" s="106"/>
      <c r="K345" s="31"/>
      <c r="L345" s="31" t="s">
        <v>292</v>
      </c>
    </row>
    <row r="346" spans="1:12" ht="48" customHeight="1" x14ac:dyDescent="0.2">
      <c r="A346" s="5">
        <v>8.08</v>
      </c>
      <c r="B346" s="7" t="s">
        <v>298</v>
      </c>
      <c r="C346" s="6" t="s">
        <v>290</v>
      </c>
      <c r="D346" s="137"/>
      <c r="E346" s="65">
        <v>900</v>
      </c>
      <c r="F346" s="116"/>
      <c r="G346" s="65">
        <f t="shared" si="27"/>
        <v>900</v>
      </c>
      <c r="H346" s="102"/>
      <c r="I346" s="65">
        <f t="shared" si="28"/>
        <v>900</v>
      </c>
      <c r="J346" s="107"/>
      <c r="K346" s="31"/>
      <c r="L346" s="31" t="s">
        <v>292</v>
      </c>
    </row>
    <row r="347" spans="1:12" ht="37.5" customHeight="1" x14ac:dyDescent="0.2">
      <c r="A347" s="59" t="s">
        <v>310</v>
      </c>
      <c r="B347" s="10" t="s">
        <v>356</v>
      </c>
      <c r="C347" s="58"/>
      <c r="D347" s="123"/>
      <c r="E347" s="76"/>
      <c r="F347" s="98"/>
      <c r="G347" s="70">
        <f>SUM(G339:G346)</f>
        <v>11000</v>
      </c>
      <c r="H347" s="104"/>
      <c r="I347" s="70">
        <f>SUM(I339:I346)</f>
        <v>11000</v>
      </c>
      <c r="J347" s="55">
        <f>I347*D339</f>
        <v>770.00000000000011</v>
      </c>
      <c r="K347" s="58"/>
      <c r="L347" s="58"/>
    </row>
    <row r="348" spans="1:12" ht="47.1" customHeight="1" x14ac:dyDescent="0.2">
      <c r="A348" s="35" t="s">
        <v>310</v>
      </c>
      <c r="B348" s="36" t="s">
        <v>339</v>
      </c>
      <c r="C348" s="37"/>
      <c r="D348" s="138">
        <f>SUM(D18:D347)</f>
        <v>0.78</v>
      </c>
      <c r="E348" s="72"/>
      <c r="F348" s="101"/>
      <c r="G348" s="72">
        <f>G281+G212+G149+G69+G325+G337+G347+G297</f>
        <v>556627</v>
      </c>
      <c r="H348" s="101"/>
      <c r="I348" s="72">
        <f>I281+I212+I149+I69+I325+I337+I347+I297</f>
        <v>556627</v>
      </c>
      <c r="J348" s="56">
        <f>J281+J212+J149+J69+J325+J337+J347+J297</f>
        <v>83371.560000000012</v>
      </c>
      <c r="K348" s="38"/>
      <c r="L348" s="38"/>
    </row>
    <row r="349" spans="1:12" x14ac:dyDescent="0.2">
      <c r="A349" s="5"/>
      <c r="B349" s="14"/>
      <c r="C349" s="6"/>
      <c r="D349" s="139"/>
      <c r="E349" s="65"/>
      <c r="F349" s="102"/>
      <c r="G349" s="65"/>
      <c r="H349" s="102"/>
      <c r="I349" s="86"/>
      <c r="J349" s="19"/>
      <c r="K349" s="31"/>
      <c r="L349" s="31"/>
    </row>
    <row r="351" spans="1:12" x14ac:dyDescent="0.2">
      <c r="J351" s="26"/>
    </row>
  </sheetData>
  <sheetProtection algorithmName="SHA-512" hashValue="7FBIyZ2FmoPPSCtvjS3bSWviJ2jct49UKvr0xpRhrr7ptLF01rxfiK9Bi4sVyRM7HJN4Zhc3xdHcV1oI9McuVw==" saltValue="y+oShKZDZF0ucIFpiGv0jw==" spinCount="100000" sheet="1" objects="1" scenarios="1"/>
  <autoFilter ref="A15:L348" xr:uid="{74428FFD-5D93-40ED-8704-96A3371A5A8B}"/>
  <mergeCells count="27">
    <mergeCell ref="D18:D68"/>
    <mergeCell ref="F18:F68"/>
    <mergeCell ref="F299:F324"/>
    <mergeCell ref="D299:D324"/>
    <mergeCell ref="F339:F346"/>
    <mergeCell ref="F71:F148"/>
    <mergeCell ref="F151:F211"/>
    <mergeCell ref="F327:F336"/>
    <mergeCell ref="F283:F296"/>
    <mergeCell ref="F214:F280"/>
    <mergeCell ref="D339:D346"/>
    <mergeCell ref="D71:D148"/>
    <mergeCell ref="D151:D211"/>
    <mergeCell ref="D327:D336"/>
    <mergeCell ref="D214:D280"/>
    <mergeCell ref="D283:D296"/>
    <mergeCell ref="J339:J346"/>
    <mergeCell ref="J18:J68"/>
    <mergeCell ref="J287:J296"/>
    <mergeCell ref="J244:J280"/>
    <mergeCell ref="J71:J148"/>
    <mergeCell ref="J151:J211"/>
    <mergeCell ref="J331:J336"/>
    <mergeCell ref="J214:J243"/>
    <mergeCell ref="J283:J286"/>
    <mergeCell ref="J299:J324"/>
    <mergeCell ref="J327:J330"/>
  </mergeCells>
  <pageMargins left="0.25" right="0.25"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2CED-A240-4AA6-85C3-44E8EF88B260}">
  <dimension ref="B4:H18"/>
  <sheetViews>
    <sheetView rightToLeft="1" workbookViewId="0">
      <selection activeCell="C22" sqref="C22"/>
    </sheetView>
  </sheetViews>
  <sheetFormatPr defaultRowHeight="14.25" x14ac:dyDescent="0.2"/>
  <cols>
    <col min="2" max="2" width="10.75" bestFit="1" customWidth="1"/>
    <col min="3" max="3" width="34.125" bestFit="1" customWidth="1"/>
    <col min="4" max="4" width="9" style="49" bestFit="1" customWidth="1"/>
    <col min="5" max="5" width="16.875" bestFit="1" customWidth="1"/>
    <col min="6" max="6" width="16" style="49" customWidth="1"/>
  </cols>
  <sheetData>
    <row r="4" spans="2:8" ht="28.5" x14ac:dyDescent="0.2">
      <c r="B4" s="46" t="s">
        <v>330</v>
      </c>
      <c r="C4" s="46" t="s">
        <v>331</v>
      </c>
      <c r="D4" s="50" t="s">
        <v>337</v>
      </c>
      <c r="E4" s="46" t="s">
        <v>349</v>
      </c>
      <c r="F4" s="50" t="s">
        <v>350</v>
      </c>
    </row>
    <row r="5" spans="2:8" x14ac:dyDescent="0.2">
      <c r="B5" s="46">
        <v>1</v>
      </c>
      <c r="C5" s="46" t="s">
        <v>332</v>
      </c>
      <c r="D5" s="48">
        <v>0.22</v>
      </c>
      <c r="E5" s="63">
        <f>'כתב כמויות'!I69</f>
        <v>17369</v>
      </c>
      <c r="F5" s="63">
        <f>E5*D5</f>
        <v>3821.18</v>
      </c>
    </row>
    <row r="6" spans="2:8" x14ac:dyDescent="0.2">
      <c r="B6" s="46">
        <v>2</v>
      </c>
      <c r="C6" s="46" t="s">
        <v>333</v>
      </c>
      <c r="D6" s="48">
        <v>0.2</v>
      </c>
      <c r="E6" s="63">
        <f>'כתב כמויות'!I149</f>
        <v>111045</v>
      </c>
      <c r="F6" s="63">
        <f t="shared" ref="F6:F12" si="0">E6*D6</f>
        <v>22209</v>
      </c>
    </row>
    <row r="7" spans="2:8" x14ac:dyDescent="0.2">
      <c r="B7" s="46">
        <v>3</v>
      </c>
      <c r="C7" s="46" t="s">
        <v>334</v>
      </c>
      <c r="D7" s="48">
        <v>0.12</v>
      </c>
      <c r="E7" s="63">
        <f>'כתב כמויות'!I212</f>
        <v>26251</v>
      </c>
      <c r="F7" s="63">
        <f t="shared" si="0"/>
        <v>3150.12</v>
      </c>
    </row>
    <row r="8" spans="2:8" x14ac:dyDescent="0.2">
      <c r="B8" s="46">
        <v>4</v>
      </c>
      <c r="C8" s="46" t="s">
        <v>345</v>
      </c>
      <c r="D8" s="48">
        <v>0.17</v>
      </c>
      <c r="E8" s="63">
        <f>'כתב כמויות'!I281</f>
        <v>290742</v>
      </c>
      <c r="F8" s="63">
        <f t="shared" si="0"/>
        <v>49426.140000000007</v>
      </c>
    </row>
    <row r="9" spans="2:8" x14ac:dyDescent="0.2">
      <c r="B9" s="46">
        <v>5</v>
      </c>
      <c r="C9" s="46" t="s">
        <v>346</v>
      </c>
      <c r="D9" s="48">
        <v>0.08</v>
      </c>
      <c r="E9" s="63">
        <f>'כתב כמויות'!I297</f>
        <v>80090</v>
      </c>
      <c r="F9" s="63">
        <f t="shared" si="0"/>
        <v>6407.2</v>
      </c>
    </row>
    <row r="10" spans="2:8" x14ac:dyDescent="0.2">
      <c r="B10" s="46">
        <v>6</v>
      </c>
      <c r="C10" s="46" t="s">
        <v>335</v>
      </c>
      <c r="D10" s="48">
        <v>7.0000000000000007E-2</v>
      </c>
      <c r="E10" s="63">
        <f>'כתב כמויות'!I325</f>
        <v>14730</v>
      </c>
      <c r="F10" s="63">
        <f t="shared" si="0"/>
        <v>1031.1000000000001</v>
      </c>
    </row>
    <row r="11" spans="2:8" x14ac:dyDescent="0.2">
      <c r="B11" s="46">
        <v>7</v>
      </c>
      <c r="C11" s="46" t="s">
        <v>347</v>
      </c>
      <c r="D11" s="48">
        <v>7.0000000000000007E-2</v>
      </c>
      <c r="E11" s="63">
        <f>'כתב כמויות'!I337</f>
        <v>5400</v>
      </c>
      <c r="F11" s="63">
        <f t="shared" si="0"/>
        <v>378.00000000000006</v>
      </c>
    </row>
    <row r="12" spans="2:8" x14ac:dyDescent="0.2">
      <c r="B12" s="46">
        <v>8</v>
      </c>
      <c r="C12" s="46" t="s">
        <v>336</v>
      </c>
      <c r="D12" s="48">
        <v>7.0000000000000007E-2</v>
      </c>
      <c r="E12" s="63">
        <f>'כתב כמויות'!I347</f>
        <v>11000</v>
      </c>
      <c r="F12" s="63">
        <f t="shared" si="0"/>
        <v>770.00000000000011</v>
      </c>
    </row>
    <row r="13" spans="2:8" ht="28.5" x14ac:dyDescent="0.2">
      <c r="B13" s="46" t="s">
        <v>316</v>
      </c>
      <c r="C13" s="46"/>
      <c r="D13" s="48">
        <f>SUM(D5:D12)</f>
        <v>1.0000000000000002</v>
      </c>
      <c r="E13" s="63">
        <f>SUM(E5:E12)</f>
        <v>556627</v>
      </c>
      <c r="F13" s="63">
        <f>SUM(F5:F12)</f>
        <v>87192.74</v>
      </c>
    </row>
    <row r="16" spans="2:8" x14ac:dyDescent="0.2">
      <c r="E16" s="1"/>
      <c r="F16" s="39"/>
      <c r="G16" s="1"/>
      <c r="H16" s="1"/>
    </row>
    <row r="17" spans="5:8" x14ac:dyDescent="0.2">
      <c r="E17" s="1"/>
      <c r="F17" s="39"/>
      <c r="G17" s="1"/>
      <c r="H17" s="1"/>
    </row>
    <row r="18" spans="5:8" x14ac:dyDescent="0.2">
      <c r="E18" s="1"/>
      <c r="F18" s="39"/>
      <c r="G18" s="1"/>
      <c r="H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3F2F3D57CFAC4888D4CE2A4D88CCBF" ma:contentTypeVersion="20" ma:contentTypeDescription="Create a new document." ma:contentTypeScope="" ma:versionID="91b2991ef96dbb2f65887de342974c10">
  <xsd:schema xmlns:xsd="http://www.w3.org/2001/XMLSchema" xmlns:xs="http://www.w3.org/2001/XMLSchema" xmlns:p="http://schemas.microsoft.com/office/2006/metadata/properties" xmlns:ns2="a8831e06-2d5c-4c8d-a1d3-4657147109f4" xmlns:ns3="c8aa55cf-e749-4b57-8e12-c3cfcf3c16b9" targetNamespace="http://schemas.microsoft.com/office/2006/metadata/properties" ma:root="true" ma:fieldsID="27b55bd197c5867911e4caa2cb754a4b" ns2:_="" ns3:_="">
    <xsd:import namespace="a8831e06-2d5c-4c8d-a1d3-4657147109f4"/>
    <xsd:import namespace="c8aa55cf-e749-4b57-8e12-c3cfcf3c16b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31e06-2d5c-4c8d-a1d3-4657147109f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d3107e-434e-4c35-8e9f-04901d802048}" ma:internalName="TaxCatchAll" ma:showField="CatchAllData" ma:web="a8831e06-2d5c-4c8d-a1d3-4657147109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aa55cf-e749-4b57-8e12-c3cfcf3c16b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f3087a-a451-4735-907c-2ace4d75a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aa55cf-e749-4b57-8e12-c3cfcf3c16b9">
      <Terms xmlns="http://schemas.microsoft.com/office/infopath/2007/PartnerControls"/>
    </lcf76f155ced4ddcb4097134ff3c332f>
    <TaxCatchAll xmlns="a8831e06-2d5c-4c8d-a1d3-4657147109f4" xsi:nil="true"/>
  </documentManagement>
</p:properties>
</file>

<file path=customXml/itemProps1.xml><?xml version="1.0" encoding="utf-8"?>
<ds:datastoreItem xmlns:ds="http://schemas.openxmlformats.org/officeDocument/2006/customXml" ds:itemID="{D5E48D3F-08FC-4627-9E0D-74B1BCA2A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31e06-2d5c-4c8d-a1d3-4657147109f4"/>
    <ds:schemaRef ds:uri="c8aa55cf-e749-4b57-8e12-c3cfcf3c16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ED84C-0860-484F-9AC1-FA46382A6D8E}">
  <ds:schemaRefs>
    <ds:schemaRef ds:uri="http://schemas.microsoft.com/sharepoint/v3/contenttype/forms"/>
  </ds:schemaRefs>
</ds:datastoreItem>
</file>

<file path=customXml/itemProps3.xml><?xml version="1.0" encoding="utf-8"?>
<ds:datastoreItem xmlns:ds="http://schemas.openxmlformats.org/officeDocument/2006/customXml" ds:itemID="{8CCE5C86-D7FA-466A-8CDE-32BC991BFB8E}">
  <ds:schemaRefs>
    <ds:schemaRef ds:uri="http://schemas.openxmlformats.org/package/2006/metadata/core-properties"/>
    <ds:schemaRef ds:uri="a8831e06-2d5c-4c8d-a1d3-4657147109f4"/>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c8aa55cf-e749-4b57-8e12-c3cfcf3c16b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כתב כמויות</vt:lpstr>
      <vt:lpstr>משקלים</vt:lpstr>
      <vt:lpstr>'כתב כמויות'!WPrint_Area_W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moshe.mitrani.1@facebook.com</dc:creator>
  <cp:lastModifiedBy>Shir Eckstein</cp:lastModifiedBy>
  <cp:lastPrinted>2022-11-27T12:16:01Z</cp:lastPrinted>
  <dcterms:created xsi:type="dcterms:W3CDTF">2022-08-30T05:19:18Z</dcterms:created>
  <dcterms:modified xsi:type="dcterms:W3CDTF">2025-02-10T10:01:59Z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0x010100973F2F3D57CFAC4888D4CE2A4D88CCBF</vt:lpwstr>
  </property>
  <property fmtid="{D5CDD505-2E9C-101B-9397-08002B2CF9AE}" pid="3" name="MediaServiceImageTags">
    <vt:lpwstr/>
  </property>
</Properties>
</file>