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2" sheetId="1" r:id="rId1"/>
  </sheets>
  <calcPr fullCalcOnLoad="1"/>
</workbook>
</file>

<file path=xl/sharedStrings.xml><?xml version="1.0" encoding="utf-8"?>
<sst xmlns="http://schemas.openxmlformats.org/spreadsheetml/2006/main" count="1366" uniqueCount="1366">
  <si>
    <t>קו חום מערבי - מקטע 2</t>
  </si>
  <si>
    <t>סעיף</t>
  </si>
  <si>
    <t>תאור</t>
  </si>
  <si>
    <t>יח'</t>
  </si>
  <si>
    <t>כמות</t>
  </si>
  <si>
    <t>מחיר</t>
  </si>
  <si>
    <t>סה"כ</t>
  </si>
  <si>
    <t>01</t>
  </si>
  <si>
    <t>עבודות אזרחיות</t>
  </si>
  <si>
    <t/>
  </si>
  <si>
    <t>01.01</t>
  </si>
  <si>
    <t>עבודות עפר</t>
  </si>
  <si>
    <t>01.01.020</t>
  </si>
  <si>
    <t>חפירה ואגרה להטמנת עודפי עפר</t>
  </si>
  <si>
    <t>01.01.020.1130</t>
  </si>
  <si>
    <t>חפירה כללית בשטח לעומק שאינו עולה על 1 מ' לכמות מעל 1,000 מ"ק</t>
  </si>
  <si>
    <t>מ"ק</t>
  </si>
  <si>
    <t>01.01.020.1160</t>
  </si>
  <si>
    <t>חפירה כללית בשטח לעומק כולל בין 1 מ' ועד 3 מ' לכמות מעל 100 מ"ק ועד 500 מ"ק</t>
  </si>
  <si>
    <t>01.01.020.1210</t>
  </si>
  <si>
    <t>חפירה כללית בשטח לעומק כולל בין 3 מ' ועד 5 מ' לכמות עד 5,000 מ"ק</t>
  </si>
  <si>
    <t>סה"כ לחפירה ואגרה להטמנת עודפי עפר</t>
  </si>
  <si>
    <t>01.01.050</t>
  </si>
  <si>
    <t>מילוי מובא, מצעים והידוק</t>
  </si>
  <si>
    <t>01.01.050.0010</t>
  </si>
  <si>
    <t>מילוי מובא מחומר נברר (סוג ג') לרבות פיזור בשכבות של 20 ס"מ והידוק מבוקר</t>
  </si>
  <si>
    <t>סה"כ למילוי מובא, מצעים והידוק</t>
  </si>
  <si>
    <t>סה"כ לעבודות עפר</t>
  </si>
  <si>
    <t>01.02</t>
  </si>
  <si>
    <t>עבודות בטון יצוק באתר</t>
  </si>
  <si>
    <t>01.02.010</t>
  </si>
  <si>
    <t>פלדת זיון</t>
  </si>
  <si>
    <t>01.02.010.0011</t>
  </si>
  <si>
    <t>מוטות פלדה עגולים ומצולעים בכל הקטרים והאורכים לזיון הבטון</t>
  </si>
  <si>
    <t>טון</t>
  </si>
  <si>
    <t>01.02.010.0031</t>
  </si>
  <si>
    <t>רשתות פלדה מרותכות בכל הקטרים והאורכים לזיון הבטון</t>
  </si>
  <si>
    <t>סה"כ לפלדת זיון</t>
  </si>
  <si>
    <t>01.02.011</t>
  </si>
  <si>
    <t>מצעים לעבודות בטון</t>
  </si>
  <si>
    <t>01.02.011.0010</t>
  </si>
  <si>
    <t>מצע בטון רזה ב-20 בעובי 5 ס"מ מתחת ליסודות בודדים</t>
  </si>
  <si>
    <t>מ"ר</t>
  </si>
  <si>
    <t>01.02.011.0020</t>
  </si>
  <si>
    <t>מצע בטון רזה ב-20 בעובי 5 ס"מ מתחת ליסודות עוברים</t>
  </si>
  <si>
    <t>01.02.011.0040</t>
  </si>
  <si>
    <t>מצע בטון רזה ב-20 בעובי 5 ס"מ מתחת למרצפים</t>
  </si>
  <si>
    <t>01.02.011.0140</t>
  </si>
  <si>
    <t>מצע "ארגז חלול" כדוגמת "עין כרמל" או "פוליביד" או ש"ע מפוליסטירן מוקצף בגובה 25 ס"מ מתחת למרצפים בקרקע תופחת (חלל תפיחה 20 ס"מ)</t>
  </si>
  <si>
    <t>סה"כ למצעים לעבודות בטון</t>
  </si>
  <si>
    <t>01.02.012</t>
  </si>
  <si>
    <t>יסודות, רפסודה וראשי כלונסאות</t>
  </si>
  <si>
    <t>01.02.012.0400</t>
  </si>
  <si>
    <t>ראשי כלונסאות בטון ב-30 (שקיעה "5, חשיפה 2-4) במידות שונות</t>
  </si>
  <si>
    <t>01.02.012.9000</t>
  </si>
  <si>
    <t>פירוק מכלול תפרי התפשטות קיימים במיסעת הגשר משני צידי התפר הכל בשלבים שונים כמתואר בתכניות וכמפורט במפרט המיוחד</t>
  </si>
  <si>
    <t>מ'</t>
  </si>
  <si>
    <t>סה"כ ליסודות, רפסודה וראשי כלונסאות</t>
  </si>
  <si>
    <t>01.02.086</t>
  </si>
  <si>
    <t>תוספות מחיר לבטון</t>
  </si>
  <si>
    <t>01.02.086.0020</t>
  </si>
  <si>
    <t>תוספת עבור בטון ב-40 במקום ב-30</t>
  </si>
  <si>
    <t>סה"כ לתוספות מחיר לבטון</t>
  </si>
  <si>
    <t>01.02.087</t>
  </si>
  <si>
    <t>עמודי ופחי פלדה, ברגי עיגון, קידוחים, קוצים, תעלות עיגון ותוספות</t>
  </si>
  <si>
    <t>01.02.087.0050</t>
  </si>
  <si>
    <t>ברגי עיגון לבטון בקוטר "1 עם קוצים מוברגים באורך 50 ס"מ, לרבות קידוח</t>
  </si>
  <si>
    <t>01.02.087.1110</t>
  </si>
  <si>
    <t>דייס מסוג "ספיר 630" או ש"ע בלתי מתכווץ ללא אגרגט בעובי ממוצע 5 ס"מ למילוי פתחים, פלטות בין בטון למתכות ובין בטון לבטון וביסוס ועיגון עמודי פלדה, בעל חוזק לחיצה סופי 880 ק"ג/סמ"ר</t>
  </si>
  <si>
    <t>סה"כ לעמודי ופחי פלדה, ברגי עיגון, קידוחים, קוצים, תעלות עיגון ותוספות</t>
  </si>
  <si>
    <t>סה"כ לעבודות בטון יצוק באתר</t>
  </si>
  <si>
    <t>01.05</t>
  </si>
  <si>
    <t>עבודות איטום</t>
  </si>
  <si>
    <t>01.05.032</t>
  </si>
  <si>
    <t>איטום קירות מבנים וקירות מרתפים בחומרים פולימריים נוזליים</t>
  </si>
  <si>
    <t>01.05.032.0020</t>
  </si>
  <si>
    <t>איטום קירות בציפוי ביטומני אלסטומרי מסוג חד רכיבי "מסטיגום 10" או "אלסטופז" או "ספירגום 413" או ש"ע ב-3 שכבות (בכמות של כ- 4.5 ק"ג/מ"ר) לקבלת ציפוי יבש בעובי 2.2 מ"מ, והגנה ע"י יריעת H.D.P.E חלקה מסוג "פזדריין 500 FLT" או "פרוטקט 5" או ש"ע בעובי 0.5 מ"מ</t>
  </si>
  <si>
    <t>01.05.032.9010</t>
  </si>
  <si>
    <t>יריעות ביטומן אלסטומריות (S.B.S) בעובי נומינלי 3.0 מ''מ, בהלחמה או בהדבקה</t>
  </si>
  <si>
    <t>סה"כ לאיטום קירות מבנים וקירות מרתפים בחומרים פולימריים נוזליים</t>
  </si>
  <si>
    <t>01.05.062</t>
  </si>
  <si>
    <t>איטום תפרי התפשטות אנכיים בקירות</t>
  </si>
  <si>
    <t>01.05.062.0050</t>
  </si>
  <si>
    <t>איטום תפרי התפשטות אנכיים פנימיים בקירות ברוחב 20-30 מ"מ, ע"י חומר איטום אלסטומרי על בסיס פוליאוריטן מסוג "סיקה פרו 3" או ש"ע, לרבות ניקוי התפר, יישור שפתי התפר, סיקה פריימר 3N, החדרת פרופיל גיבוי מפוליאתילן מוקצף בקוטר 25-38 מ"מ ומילוי התפר בחומר האיטום</t>
  </si>
  <si>
    <t>סה"כ לאיטום תפרי התפשטות אנכיים בקירות</t>
  </si>
  <si>
    <t>סה"כ לעבודות איטום</t>
  </si>
  <si>
    <t>01.08</t>
  </si>
  <si>
    <t>מתקני חשמל</t>
  </si>
  <si>
    <t>01.08.001</t>
  </si>
  <si>
    <t>הערות כלליות לפרק 08 מתקני חשמל</t>
  </si>
  <si>
    <t>01.08.001.0002</t>
  </si>
  <si>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t>
  </si>
  <si>
    <t>01.08.001.0004</t>
  </si>
  <si>
    <t>2. כל העבודות בפרק זה כפופות לנאמר ב"מפרט כללי לעבודות בנין" ("האוגדן הכחול"), כולל אופני המדידה, אלא אם צויין אחרת בסעיף.</t>
  </si>
  <si>
    <t>01.08.001.0005</t>
  </si>
  <si>
    <t>בסעיפים שאינם נכללים במפרט הכללי או מנוגדים לנאמר בו, יש להשתמש רק במקרים של דרישה מיוחדת.</t>
  </si>
  <si>
    <t>01.08.001.0008</t>
  </si>
  <si>
    <t>3. מערכות גילוי וכיבוי אש ומערכות בקרת מבנים - ראה פרקים 35, 34.</t>
  </si>
  <si>
    <t>01.08.001.0009</t>
  </si>
  <si>
    <t>4. עלויות חומרים לעבודות מתקני חשמל - ראה פרק 88.</t>
  </si>
  <si>
    <t>01.08.001.0010</t>
  </si>
  <si>
    <t>5. שעות עבודה חשמלאי מוסמך וחשמלאי עוזר - ראה סעיפים 60.020.0090-0100.</t>
  </si>
  <si>
    <t>01.08.001.0013</t>
  </si>
  <si>
    <t>6.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t>
  </si>
  <si>
    <t>01.08.001.0014</t>
  </si>
  <si>
    <t>7. כל המחירים כוללים חומר + עבודה + רווח ונקובים בשקלים חדשים (ללא מע"מ) והינם מחירי קבלן מתקני חשמל.</t>
  </si>
  <si>
    <t>01.08.001.0016</t>
  </si>
  <si>
    <t>לתשומת ליבכם, בפרק זה השתנו חלק ממספרי תתי הפרקים. לרשימת תתי הפרקים שעודכנו - נא ראו ב"קבצים מצורפים" בקובץ של "שינוי מספור תתי פרקים".</t>
  </si>
  <si>
    <t>01.08.001.0110</t>
  </si>
  <si>
    <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t>
  </si>
  <si>
    <t>קומפ</t>
  </si>
  <si>
    <t>01.08.001.0321</t>
  </si>
  <si>
    <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</si>
  <si>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סה"כ להערות כלליות לפרק 08 מתקני חשמל</t>
  </si>
  <si>
    <t>01.08.011</t>
  </si>
  <si>
    <t>חפירות ובסיסי בטון בעבודות חשמל</t>
  </si>
  <si>
    <t>01.08.011.0009</t>
  </si>
  <si>
    <t>חפירה של תעלות לכבלים ברוחב 40 ס"מ ועומק 100 ס"מ, לרבות ריפוד וכיסוי חול, סרטי סימון, מילוי חוזר והידוק סופי</t>
  </si>
  <si>
    <t>01.08.011.0021</t>
  </si>
  <si>
    <t>חפירה של תעלות לכבלים ברוחב 40 ס"מ ועומק 120 ס"מ, לרבות ריפוד וכיסוי חול, סרטי סימון, מילוי חוזר והידוק סופי</t>
  </si>
  <si>
    <t>01.08.011.0023</t>
  </si>
  <si>
    <t>חפירה של תעלות לכבלים ברוחב 60 ס"מ ועומק 120 ס"מ, לרבות ריפוד וכיסוי חול, סרטי סימון, מילוי חוזר והידוק סופי</t>
  </si>
  <si>
    <t>01.08.011.0041</t>
  </si>
  <si>
    <t>תוספת עבור כל 20 ס"מ של העמקת החפירה לעומק מעל 120 ס"מ לתעלות ברוחב 40 ס"מ</t>
  </si>
  <si>
    <t>01.08.011.0045</t>
  </si>
  <si>
    <t>תוספת עבור כל 20 ס"מ של העמקת החפירה לעומק מעל 120 ס"מ לתעלות ברוחב 60 ס"מ</t>
  </si>
  <si>
    <t>01.08.011.0300</t>
  </si>
  <si>
    <t>חפירה של תעלות לכבלים בעבודת ידיים, לרבות ריפוד וכיסוי חול, סרטי סימון, מילוי חוזר והידוק סופי</t>
  </si>
  <si>
    <t>01.08.011.0500</t>
  </si>
  <si>
    <t>תוספת עבור ניסור כביש אספלט לצורך הנחת צנרת והחזרתו למצב שלפני הניסור לרבות שחזור המבנה, ברוחב 40 ס"מ</t>
  </si>
  <si>
    <t>01.08.011.0505</t>
  </si>
  <si>
    <t>תוספת עבור ניסור כביש אספלט לצורך הנחת צנרת והחזרתו למצב שלפני הניסור לרבות שחזור המבנה, ברוחב 60 ס"מ</t>
  </si>
  <si>
    <t>01.08.011.0521</t>
  </si>
  <si>
    <t>תוספת עבור פתיחת מדרכה מרוצפת קיימת לצורך הנחת צנרת והחזרתה למצב שלפני הפתיחה לרבות שחזור המבנה עם המרצפות שפורקו, ברוחב 40 ס"מ</t>
  </si>
  <si>
    <t>01.08.011.0525</t>
  </si>
  <si>
    <t>תוספת עבור פתיחת מדרכה מרוצפת קיימת לצורך הנחת צנרת והחזרתה למצב שלפני הפתיחה לרבות שחזור המבנה עם המרצפות שפורקו, ברוחב 60 ס"מ</t>
  </si>
  <si>
    <t>01.08.011.0650</t>
  </si>
  <si>
    <t>עטיפת צנרת בבטון ב-20 בתוך חפירה קיימת, בהיקף של 10 ס"מ סביב הצנרת, עד 8 קנים בקוטר עד "4</t>
  </si>
  <si>
    <t>01.08.011.0860</t>
  </si>
  <si>
    <t>סרט פלסטי צהוב תקני ברוחב 16 ס"מ לסימון כבל באדמה</t>
  </si>
  <si>
    <t>01.08.011.0900</t>
  </si>
  <si>
    <t>חפירה ויציקת בסיס בטון עבור לוח חשמל במידות 270X50 ס"מ ובעומק 60 ס"מ, לרבות טבעת גישור וחיבור להארקה וצנרת עד 6X160 מ"מ</t>
  </si>
  <si>
    <t>01.08.011.0910</t>
  </si>
  <si>
    <t>חפירה ויציקת פלטת בטון לגישה בחזית לוח חשמל במידות 250X60 ס"מ ובעובי 20 ס"מ, לרבות רשת זיון להארקת היסוד</t>
  </si>
  <si>
    <t>01.08.011.1030</t>
  </si>
  <si>
    <t>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</si>
  <si>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01.08.011.1040</t>
  </si>
  <si>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</si>
  <si>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01.08.011.1050</t>
  </si>
  <si>
    <t>יסוד לעמוד תאורה, במידות 100X100X120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</si>
  <si>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01.08.011.1055</t>
  </si>
  <si>
    <t>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t>
  </si>
  <si>
    <t>01.08.011.1110</t>
  </si>
  <si>
    <t>פירוק יסוד בטון של עמוד תאורה בגובה 8-10 מ' לרבות החזרת פני השטח לקדמותם, מילוי החפירה ותיקוני אספלט או ריצוף</t>
  </si>
  <si>
    <t>01.08.011.1120</t>
  </si>
  <si>
    <t>פירוק יסוד בטון של עמוד תאורה בגובה 11-15 מ' לרבות החזרת פני השטח לקדמותם, מילוי החפירה ותיקוני אספלט או ריצוף</t>
  </si>
  <si>
    <t>סה"כ לחפירות ובסיסי בטון בעבודות חשמל</t>
  </si>
  <si>
    <t>01.08.012</t>
  </si>
  <si>
    <t>תאי בקרה בעבודות חשמל</t>
  </si>
  <si>
    <t>01.08.012.0005</t>
  </si>
  <si>
    <t>הערה: תוספת לתא בקרה עבור הגבהת השוחה - ראה תת פרק 57.042.</t>
  </si>
  <si>
    <t>01.08.012.0010</t>
  </si>
  <si>
    <t>תא בקרה עגול בקוטר 60 ס"מ ובעומק 100 ס"מ לרבות חפירה/חציבה, התקנה, תקרה, מכסה מתאים ל-12.5 טון, שילוט, הכנת פתחים, איטום וחצץ בתחתית</t>
  </si>
  <si>
    <t>01.08.012.0029</t>
  </si>
  <si>
    <t>תא בקרה עגול בקוטר 60 ס"מ ובעומק 150 ס"מ לרבות חפירה/חציבה, התקנה, תקרה, מכסה מתאים ל-12.5 טון, שילוט, הכנת פתחים, איטום וחצץ בתחתית</t>
  </si>
  <si>
    <t>01.08.012.0031</t>
  </si>
  <si>
    <t>תא בקרה עגול בקוטר 80 ס"מ ובעומק 150 ס"מ לרבות חפירה/חציבה, התקנה, תקרה, מכסה מתאים ל-12.5 טון, שילוט, הכנת פתחים, איטום וחצץ בתחתית</t>
  </si>
  <si>
    <t>01.08.012.0033</t>
  </si>
  <si>
    <t>תא בקרה עגול בקוטר 100 ס"מ ובעומק 150 ס"מ לרבות חפירה/חציבה, התקנה, תקרה, מכסה מתאים ל-12.5 טון, שילוט, הכנת פתחים, איטום וחצץ בתחתית</t>
  </si>
  <si>
    <t>01.08.012.0038</t>
  </si>
  <si>
    <t>תוספת לסעיפים 08.012.0010-0035 עבור מכסה מתאים ל- 40 טון, במקום מכסה מתאים ל- 12.5 טון</t>
  </si>
  <si>
    <t>01.08.012.0075</t>
  </si>
  <si>
    <t>מכסה בקוטר 60 ס"מ לתא בקרה מיציקת ברזל עם סמל הרשות, 250C לרבות פינוי הקיים, אם נדרש</t>
  </si>
  <si>
    <t>01.08.012.0080</t>
  </si>
  <si>
    <t>מכסה בקוטר 70 ס"מ לתא בקרה מיציקת ברזל עם סמל הרשות, D400 לרבות פינוי הקיים, אם נדרש</t>
  </si>
  <si>
    <t>01.08.012.0200</t>
  </si>
  <si>
    <t xml:space="preserve">חיבור צנרת לתא קיים לרבות חציבת הפתח בקוטר עד 8" לרבות
סטימת הפתח בבטון</t>
  </si>
  <si>
    <t>01.08.012.0500</t>
  </si>
  <si>
    <t>התקנה בלבד של שוחת ביקורת בקוטר עד 60 ס"מ לרבות חפירה</t>
  </si>
  <si>
    <t>סה"כ לתאי בקרה בעבודות חשמל</t>
  </si>
  <si>
    <t>01.08.013</t>
  </si>
  <si>
    <t>גומחות בטון ללוחות מונים בעבודות חשמל</t>
  </si>
  <si>
    <t>01.08.013.0010</t>
  </si>
  <si>
    <t>גומחות בטון (פילרים) עבור לוח חשמל, במידות פנים 80X40 ס"מ וגובה חיצוני 250 ס"מ, עם גג ורגל, לרבות חפירה והתקנה</t>
  </si>
  <si>
    <t>01.08.013.0030</t>
  </si>
  <si>
    <t>גומחות בטון (פילרים) עבור לוח חשמל, במידות פנים 200X65 ס"מ וגובה חיצוני 250 ס"מ, עם גג ורגל, לרבות חפירה והתקנה</t>
  </si>
  <si>
    <t>01.08.013.0100</t>
  </si>
  <si>
    <t>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t>
  </si>
  <si>
    <t>סה"כ לגומחות בטון ללוחות מונים בעבודות חשמל</t>
  </si>
  <si>
    <t>01.08.014</t>
  </si>
  <si>
    <t>תאי בקרה "בזק", בעבודות חשמל</t>
  </si>
  <si>
    <t>01.08.014.0040</t>
  </si>
  <si>
    <t>תא בקרה תיקני של "בזק" מס' 2A במידות פנים 91/143 ס"מ וגובה חוץ 227 ס"מ, לרבות חפירה/חציבה, שילוט, הכנת פתחים ואיטום, ללא מכסה</t>
  </si>
  <si>
    <t>01.08.014.0220</t>
  </si>
  <si>
    <t>מכסה תקני ומסגרת לתא בקרה "בזק" דגם A עם 4 חלקים לרבות מסגרת להתקנה בכביש, מסוג D400 וסמל "בזק" כולל נעילה</t>
  </si>
  <si>
    <t>01.08.014.0310</t>
  </si>
  <si>
    <t>הובלה ממחסני "בזק" האזוריים והתקנה של מכסה לשוחת "בזק" דגם A1, A2, A3, A5, A25, A401 לרבות כל חומרי העזר הנדרשים</t>
  </si>
  <si>
    <t>01.08.014.0400</t>
  </si>
  <si>
    <t>תוספת עבור הנחת תא על גבי צנרת קיימת</t>
  </si>
  <si>
    <t>01.08.014.0450</t>
  </si>
  <si>
    <t>הגבהת או הנמכת צווארון לתא, לפי מפרט 1071.1 של בזק, בגובה עד 50 ס"מ, לרבות זיון הבטון</t>
  </si>
  <si>
    <t>סה"כ לתאי בקרה "בזק", בעבודות חשמל</t>
  </si>
  <si>
    <t>01.08.021</t>
  </si>
  <si>
    <t>צנרת חשמל פלסטית</t>
  </si>
  <si>
    <t>01.08.021.0198</t>
  </si>
  <si>
    <t>צינורות P.V.C קשיחים SN-16 קוטר 110 מ"מ עובי דופן 4.2 מ"מ לרבות חבל משיכה, תיבות מעבר וחומרי עזר</t>
  </si>
  <si>
    <t>01.08.021.0208</t>
  </si>
  <si>
    <t>צינורות P.V.C קשיחים SN-16 קוטר 160 מ"מ עובי דופן 6.2 מ"מ לרבות חבל משיכה, תיבות מעבר וחומרי עזר</t>
  </si>
  <si>
    <t>01.08.021.0226</t>
  </si>
  <si>
    <t>צינורות P.V.C קשיחים SN-8 קוטר 225 מ"מ עובי דופן 6.9 מ"מ לרבות חבל משיכה, תיבות מעבר וחומרי עזר</t>
  </si>
  <si>
    <t>01.08.021.0400</t>
  </si>
  <si>
    <t>צינורות פלסטיים קוטר 50 מ"מ עם חבל משיכה מפוליפרופילן שזור בקוטר 8 מ"מ, עבור קוי טלפון בהתאם לדרישות חב' "בזק", יק"ע 13.5, מונחים בחפירה מוכנה לרבות כל חומרי החיבור</t>
  </si>
  <si>
    <t>01.08.021.0410</t>
  </si>
  <si>
    <t>צינורות פלסטיים קוטר 63 מ"מ עם חבל משיכה מפוליפרופילן שזור בקוטר 8 מ"מ, עבור קוי טלפון בהתאם לדרישות חב' "בזק", יק"ע 13.5, מונחים בחפירה מוכנה לרבות כל חומרי החיבור</t>
  </si>
  <si>
    <t>01.08.021.0420</t>
  </si>
  <si>
    <t>צינורות פלסטיים קוטר 75 מ"מ עם חבל משיכה מפוליפרופילן שזור בקוטר 8 מ"מ, עבור קוי טלפון בהתאם לדרישות חב' "בזק", יק"ע 13.5, מונחים בחפירה מוכנה לרבות כל חומרי החיבור</t>
  </si>
  <si>
    <t>01.08.021.0496</t>
  </si>
  <si>
    <t>פקק קומפיט מתרחב (מוצץ), קוטר 63 מ"מ</t>
  </si>
  <si>
    <t>01.08.021.0497</t>
  </si>
  <si>
    <t>פקק קומפיט מתרחב (מוצץ), קוטר 75 מ"מ</t>
  </si>
  <si>
    <t>01.08.021.0500</t>
  </si>
  <si>
    <t>צינורות רב שכבתיים שרשוריים קוטר 50 מ"מ עם חבל משיכה לרבות כל חומרי החיבור</t>
  </si>
  <si>
    <t>01.08.021.0510</t>
  </si>
  <si>
    <t>צינורות רב שכבתיים שרשוריים קוטר 75 מ"מ עם חבל משיכה לרבות כל חומרי החיבור</t>
  </si>
  <si>
    <t>01.08.021.0520</t>
  </si>
  <si>
    <t>צינורות רב שכבתיים שרשוריים קוטר 110 מ"מ עם חבל משיכה לרבות כל חומרי החיבור</t>
  </si>
  <si>
    <t>01.08.021.0600</t>
  </si>
  <si>
    <t>חבל משיכה מפוליפרופילן שזור, בקוטר 8 מ"מ, מושחל בצינורות בהתאם למפרט 1079 של בזק</t>
  </si>
  <si>
    <t>01.08.021.0610</t>
  </si>
  <si>
    <t>חבל משיכה מפוליפרופילן שזור, בקוטר 8 מ"מ, מושחל בצינורות בהתאם למפרט 1079 של בזק, לרבות ניקוי הצנרת</t>
  </si>
  <si>
    <t>01.08.021.0660</t>
  </si>
  <si>
    <t>הנחה בלבד של צינור PVC בקוטר 160 מ"מ בחפירה מוכנה, לרבות הובלה ממחסני המזמין או ממחסני חברת החשמל, חוט משיכה בקוטר 8 מ"מ וסרט סימון תקני</t>
  </si>
  <si>
    <t>01.08.021.0670</t>
  </si>
  <si>
    <t>הנחה בלבד של צינור PVC בקוטר 225 מ"מ בחפירה מוכנה, לרבות הובלה ממחסני המזמין או ממחסני חברת החשמל, חוט משיכה בקוטר 8 מ"מ וסרט סימון תקני</t>
  </si>
  <si>
    <t>סה"כ לצנרת חשמל פלסטית</t>
  </si>
  <si>
    <t>01.08.026</t>
  </si>
  <si>
    <t xml:space="preserve">כבלי נחושת  XLPE) N2XY)</t>
  </si>
  <si>
    <t>01.08.026.0300</t>
  </si>
  <si>
    <t>שלט סנדביץ' חרוט עם כיתוב בצבע כנדרש במידות 20X70 מ'מ</t>
  </si>
  <si>
    <t>01.08.026.0400</t>
  </si>
  <si>
    <t>אתור תקלה במתקן חשמל ותיקון קצר לרבות החלפת נתיך שרוף (עבודה בלבד - עבור ציוד ישולם בנפרד)</t>
  </si>
  <si>
    <t>נק'</t>
  </si>
  <si>
    <t xml:space="preserve">סה"כ לכבלי נחושת  XLPE) N2XY)</t>
  </si>
  <si>
    <t>01.08.031</t>
  </si>
  <si>
    <t>מופות לכבלים ומפצלות</t>
  </si>
  <si>
    <t>01.08.031.0100</t>
  </si>
  <si>
    <t>כבלי נחושת מסוג XLPE) N2XY/FR-1) בחתך 4X2.5 ממ"ר קבועים למבנה, מונחים על סולמות או בתעלות או מושחלים בצינורות לרבות חיבור בשני הקצוות, כדוגמת "ארכה" או ש"ע</t>
  </si>
  <si>
    <t>01.08.031.0110</t>
  </si>
  <si>
    <t>כבלי נחושת מסוג XLPE) N2XY/FR-1) בחתך 5X2.5 ממ"ר קבועים למבנה, מונחים על סולמות או בתעלות או מושחלים בצינורות לרבות חיבור בשני הקצוות, כדוגמת "ארכה" או ש"ע</t>
  </si>
  <si>
    <t>01.08.031.0150</t>
  </si>
  <si>
    <t>כבלי נחושת מסוג XLPE) N2XY/FR-1) בחתך 3X6 ממ"ר קבועים למבנה, מונחים על סולמות או בתעלות או מושחלים בצינורות לרבות חיבור בשני הקצוות, כדוגמת "ארכה" או ש"ע</t>
  </si>
  <si>
    <t>01.08.031.0180</t>
  </si>
  <si>
    <t>כבלי נחושת מסוג XLPE) N2XY/FR-1) בחתך 3X10 ממ"ר קבועים למבנה, מונחים על סולמות או בתעלות או מושחלים בצינורות לרבות חיבור בשני הקצוות, כדוגמת "ארכה" או ש"ע</t>
  </si>
  <si>
    <t>01.08.031.0230</t>
  </si>
  <si>
    <t>כבלי נחושת מסוג XLPE) N2XY/FR-1) בחתך 5X16 ממ"ר קבועים למבנה, מונחים על סולמות או בתעלות או מושחלים בצינורות לרבות חיבור בשני הקצוות, כדוגמת "ארכה" או ש"ע</t>
  </si>
  <si>
    <t>01.08.031.0255</t>
  </si>
  <si>
    <t>כבלי נחושת מסוג XLPE) N2XY/FR-1) בחתך 5X25 ממ"ר קבועים למבנה, מונחים על סולמות או בתעלות או מושחלים בצינורות לרבות חיבור בשני הקצוות, כדוגמת "ארכה" או ש"ע</t>
  </si>
  <si>
    <t>סה"כ למופות לכבלים ומפצלות</t>
  </si>
  <si>
    <t>01.08.035</t>
  </si>
  <si>
    <t>מוליכי נחושת גלויים</t>
  </si>
  <si>
    <t>01.08.035.0030</t>
  </si>
  <si>
    <t>מוליכי נחושת גלויים בחתך 35 ממ"ר, טמונים בקרקע ו/או מושחלים בצינור ו/או על סולם כבלים לרבות חיבור בשני הקצוות, כדוגמת "ארכה" או ש"ע</t>
  </si>
  <si>
    <t>סה"כ למוליכי נחושת גלויים</t>
  </si>
  <si>
    <t>01.08.036</t>
  </si>
  <si>
    <t>01.08.036.0010</t>
  </si>
  <si>
    <t>מופה מתכווצת לכבל עד 5X2.5 ממ"ר מוגנת מים</t>
  </si>
  <si>
    <t>01.08.036.0040</t>
  </si>
  <si>
    <t>מופה מתכווצת לכבל עד 5X16 ממ"ר מוגנת מים</t>
  </si>
  <si>
    <t>01.08.036.0060</t>
  </si>
  <si>
    <t>מופה מתכווצת לכבל עד 4X50 ממ"ר מוגנת מים</t>
  </si>
  <si>
    <t>01.08.036.9000</t>
  </si>
  <si>
    <t>הובלה ממחסני חברת חשמל והנחת ו\או 50 ממ"ר * השחלת כבל מ"נ רב גידי בחתך ( 4*95 ממ"ר אלומיניום) המסופקים * נחושת) או ( 4*50 ע"י אחרים בחפירה או בצינור או בתעלה</t>
  </si>
  <si>
    <t>01.08.036.9001</t>
  </si>
  <si>
    <t>הובלה ממחסני חברת חשמל והנחת ו\או השחלת 3 כבלי מ"ג חד גידיים בחתך עד 300 ממ"ר המסופקים ע"י אחרים בחפירה או בצינור או בתעלה הנמדדים בנפרד (לפי מחירון נת"י)</t>
  </si>
  <si>
    <t>01.08.040</t>
  </si>
  <si>
    <t>הארקות והגנות אחרות</t>
  </si>
  <si>
    <t>01.08.040.0015</t>
  </si>
  <si>
    <t>אלקטרודות הארקה באורך 3 מטר עשוייה ממוטות פלדה מצופים נחושת בקוטר 19 מ"מ ובאורך של 1.5 מ' כל אחת ,תקועים אנכית בקרקע, לרבות אביזרים מקוריים לרבות שוחהמבטון בקוטר 50 ס"מ ובעומק 60 ס"מ ומכסה B125</t>
  </si>
  <si>
    <t>01.08.040.0020</t>
  </si>
  <si>
    <t>שוחת ביקורת מצינור בטון קוטר 50 ס"מ, עם מכסה להתקנה במדרכה</t>
  </si>
  <si>
    <t>01.08.040.0030</t>
  </si>
  <si>
    <t>פסים להשוואת פוטנציאלים עשויים מנחושת בחתך 40/4 מ"מ עבור 7 מוליכים</t>
  </si>
  <si>
    <t>01.08.040.0045</t>
  </si>
  <si>
    <t>הארקת יסוד למרכזית תאורה כולל פס פלדה מגולוון, מרותך לברזל היסוד ומחובר להארקת הלוח</t>
  </si>
  <si>
    <t>01.08.040.0820</t>
  </si>
  <si>
    <t>פס השוואת פוטנציאלים מנחושת לעמוד תאורה 7 ברגים</t>
  </si>
  <si>
    <t>סה"כ להארקות והגנות אחרות</t>
  </si>
  <si>
    <t>01.08.043</t>
  </si>
  <si>
    <t>בדיקות בודק מוסמך,סריקות תרמוגרפיות ועוצמת תאורה למתקני חשמל</t>
  </si>
  <si>
    <t>01.08.043.0004</t>
  </si>
  <si>
    <t>הערה: בדיקות מתקני חשמל וסריקות תרמוגרפיות במערכות חשמל חדשות, כלולות במחירי פרק 08, ראה ב"ספר הכחול" סעיף 08.00.02 תכולת מחירים סעיף קטן (ח). בסעיפיםשלהלן ניתן להשתמש עבור בדיקות או סריקות למתקני חשמל קיימים במבנה קיים, ואם סוכם מראש ואושר ע"י המזמין.</t>
  </si>
  <si>
    <t>01.08.043.0020</t>
  </si>
  <si>
    <t>בדיקת מתקן חשמל מסחרי בגודל עד 250X3 אמפר ע"י בודק מוסמך לרבות תשלום עבור הבדיקה, הגשת תוכניות וסיוע לבודק בעריכת המדידות</t>
  </si>
  <si>
    <t>01.08.043.0100</t>
  </si>
  <si>
    <t>בדיקת עוצמת תאורת כבישים ובדיקת המדדים הרלוונטיים הנדרשים ע"י מעבדה מוסמכת עפ"י ISO 17025, בשעות הערב, לרבות תשלום עבור הבדיקה, חוות דעת של המעבדה בכתב והגשת סיוע של קבלן החשמל לבודק. מנוף אם נדרש (נמדד בנפרד)</t>
  </si>
  <si>
    <t>01.08.043.1030</t>
  </si>
  <si>
    <t>תשלום עבור בדיקת מתקן על ידי חברת חשמל בגודל מ 3X100A ועד 3X250A לרבות טיפול של הקבלן מול חברת החשמל, תיאום בדיקת מתקן ונוכחות הקבלן ביום הבדיקה בשטח</t>
  </si>
  <si>
    <t>סה"כ לבדיקות בודק מוסמך,סריקות תרמוגרפיות ועוצמת תאורה למתקני חשמל</t>
  </si>
  <si>
    <t>01.08.056</t>
  </si>
  <si>
    <t>עמודי תאורה, זרועות, מחזיקי דגלים ותאורה זמנית</t>
  </si>
  <si>
    <t>01.08.056.0008</t>
  </si>
  <si>
    <t>עמודי תאורה וזרועות כדוגמת "פ.ל.ה הנדסת תאורה בע"מ" או ש"ע</t>
  </si>
  <si>
    <t>01.08.056.1375</t>
  </si>
  <si>
    <t>צביעת זרוע בודדת המותקנת על עמוד תאורה עירוני בגובה עד 12 מ' לרבות צבע יסוד ואמצעי הרמה</t>
  </si>
  <si>
    <t>01.08.056.1450</t>
  </si>
  <si>
    <t>תוספת לעמוד תאורה עבור שרוול זאנד בגובה 30 ס"מ מעל פני המדרכה</t>
  </si>
  <si>
    <t>01.08.056.1463</t>
  </si>
  <si>
    <t>תוספת לעמוד תאורה עבור מחזיק דגלים סמוי</t>
  </si>
  <si>
    <t>01.08.056.1780</t>
  </si>
  <si>
    <t>צלחת ריבועית קוטר 420 מ"מ חצויה לעמוד תאורה</t>
  </si>
  <si>
    <t>01.08.056.1850</t>
  </si>
  <si>
    <t>מספור עמוד תאורה עם שלט מתכת מגולוון וצבוע או הטבעת מספור העמוד וחיבור לעמוד ע"י ניטים</t>
  </si>
  <si>
    <t>01.08.056.2110</t>
  </si>
  <si>
    <t>איתור ותיקון תקלה במגש הציוד בעמוד תאורה (ציוד ימדד בנפרד)</t>
  </si>
  <si>
    <t>01.08.056.2210</t>
  </si>
  <si>
    <t>חיבור או ניתוק הזנת חשמל לתאורת רחוב בעמוד חברת חשמל או עמוד תאורה עירוני לרבות אמצעי הרמה (אם נדרש)</t>
  </si>
  <si>
    <t>01.08.056.2240</t>
  </si>
  <si>
    <t>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t>
  </si>
  <si>
    <t>01.08.056.2250</t>
  </si>
  <si>
    <t>חיבור כבל לעמוד תאורה קיים או מרכזית מאור, לרבות חציבה ביסוד בטון אם נדרש, הוספת צנרת ומהדקים וחיבור מושלם</t>
  </si>
  <si>
    <t>01.08.056.2310</t>
  </si>
  <si>
    <t>עמוד תאורה רב תכליתי מאלומיניום צבוע, בגובה 4 מ', דגם STD "אבן גבירול" או ש"ע, לרבות פלטת יסוד ושילוט, הכנה לתא אביזרים עם דלת וכל האביזרים הדרושים להצבת העמוד ולחיבור הזרוע בראשו</t>
  </si>
  <si>
    <t>01.08.056.2360</t>
  </si>
  <si>
    <t>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t>
  </si>
  <si>
    <t>01.08.056.2400</t>
  </si>
  <si>
    <t>עמוד תאורה רב תכליתי מאלומיניום צבוע, בגובה 12 מ', דגם HD "אבן גבירול" או ש"ע, לרבות פלטת יסוד ושילוט, הכנה לתא אביזרים עם דלת וכל האביזרים הדרושים להצבת העמוד ולחיבור הזרוע בראשו</t>
  </si>
  <si>
    <t>01.08.056.2510</t>
  </si>
  <si>
    <t>צלחת תחתונה לעמוד תאורה דגם "אבן גבירול" או ש"ע</t>
  </si>
  <si>
    <t>01.08.056.2520</t>
  </si>
  <si>
    <t>באנר לעמוד תאורה דגם "אבן גבירול" או ש"ע (המחיר לזוג)</t>
  </si>
  <si>
    <t>זוג</t>
  </si>
  <si>
    <t>01.08.056.2540</t>
  </si>
  <si>
    <t>זרוע בודדת דגם "אבן גבירול" או ש"ע באורך 0.2 מ', לרבות צבע ומתאם</t>
  </si>
  <si>
    <t>01.08.056.2555</t>
  </si>
  <si>
    <t>זרוע בודדת דגם "אבן גבירול" או ש"ע באורך 1.2 מ', לרבות צבע ומתאם</t>
  </si>
  <si>
    <t>01.08.056.2565</t>
  </si>
  <si>
    <t>זרוע כפולה דגם "אבן גבירול" או ש"ע באורך 1.5 מ', לרבות צבע ומתאם</t>
  </si>
  <si>
    <t>01.08.056.2570</t>
  </si>
  <si>
    <t>זרוע משולשת דגם "אבן גבירול" או ש"ע באורך 1.5 מ', לרבות צבע ומתאם</t>
  </si>
  <si>
    <t>01.08.056.2580</t>
  </si>
  <si>
    <t>תוספת לעמוד תאורה עבור מחזיק דגלים כפול דגם "אבן גבירול" או ש"ע, לרבות צבע</t>
  </si>
  <si>
    <t>01.08.056.2599</t>
  </si>
  <si>
    <t>הערה: המחירים לא כוללים התקנה, ההתקנה משולמת במחיר בסיס העמוד.</t>
  </si>
  <si>
    <t>01.08.056.3000</t>
  </si>
  <si>
    <t>עמוד פלדה עבור מצלמה, מגולוון באבץ חם בגובה 8 מ', בעל חתך ריבועי אחיד לכל אורכו במידות 180X180 מ"מ, עובי דופן 6 מ"מ, לרבות פלטת יסוד ושילוט, הכנה לתאאביזרים עם דלת וכל האביזרים הדרושים להצבת העמוד והכנה למצלמות</t>
  </si>
  <si>
    <t>01.08.056.3100</t>
  </si>
  <si>
    <t>תוספת מחיר לעמוד תאורה מפלדה מסוג כלשהו, עבור הכנה למצלמה וביצוע פתח נוסף עם דלת לרבות מחיצה פנימית בעובי 3 מ"מ להפרדה בין מערכת התאורה למערכת המצלמותוכן "מקל סבא" למצלמה</t>
  </si>
  <si>
    <t>01.08.056.3510</t>
  </si>
  <si>
    <t>"שושנה" למצלמה לעמוד דגם "אבן גבירול" או ש"ע במידות 180X180 מ"מ</t>
  </si>
  <si>
    <t>01.08.056.5080</t>
  </si>
  <si>
    <t>מערכת תאורה זמנית הכוללת מעל 40 עמודי תאורה מעץ בגובה 8.5 מ' או 10 מ', לתקופה מעל 10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t>
  </si>
  <si>
    <t>01.08.056.5090</t>
  </si>
  <si>
    <t>תוספת לסעיפי מערכת תאורה זמנית עבור גוף תאורה נוסף על עמוד התאורה, לרבות זרוע. המחיר לגוף תאורה אחד ליום</t>
  </si>
  <si>
    <t>01.08.056.5210</t>
  </si>
  <si>
    <t>פירוק מערכת תאורה זמנית הכוללת מעל 40 עמודים, לרבות פינוי העמודים, הכבלים וכל הציוד, לקטע אחר בפרויקט וחיבורם לחשמל (אישור בודק ואחזקת המערכת- נמדדיםבנפרד). המחיר לעמוד אחד</t>
  </si>
  <si>
    <t>01.08.056.5220</t>
  </si>
  <si>
    <t>פירוק מערכת תאורה זמנית ופינוי העמודים, הכבלים וכל הציוד למחסני הקבלן. המחיר לעמוד אחד</t>
  </si>
  <si>
    <t>סה"כ לעמודי תאורה, זרועות, מחזיקי דגלים ותאורה זמנית</t>
  </si>
  <si>
    <t>01.08.057</t>
  </si>
  <si>
    <t>מגשי ציוד ואביזרים</t>
  </si>
  <si>
    <t>01.08.057.0010</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</si>
  <si>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</si>
  <si>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01.08.057.0020</t>
  </si>
  <si>
    <t>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</si>
  <si>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01.08.057.0030</t>
  </si>
  <si>
    <t>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</si>
  <si>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01.08.057.0100</t>
  </si>
  <si>
    <t>בית תקע מוגן מים חד פזי A16 לתאורת חג להתקנה בעמוד תאורה לרבות הוספת מא"ז A16 על מגש האביזרים וכבל N2XY 3X2.5 ממ"ר ממגש האביזרים לבית התקע</t>
  </si>
  <si>
    <t>סה"כ למגשי ציוד ואביזרים</t>
  </si>
  <si>
    <t>01.08.062</t>
  </si>
  <si>
    <t>מא"זים אופיין C ו- K</t>
  </si>
  <si>
    <t>01.08.062.0060</t>
  </si>
  <si>
    <t>מא"ז אופיין C לזרם 10-32 אמפר חד קוטבי, כושר ניתוק 10 קילואמפר</t>
  </si>
  <si>
    <t>סה"כ למא"זים אופיין C ו- K</t>
  </si>
  <si>
    <t>01.08.079</t>
  </si>
  <si>
    <t>רמזורים</t>
  </si>
  <si>
    <t>01.08.079.0030</t>
  </si>
  <si>
    <t>עמוד רמזור רגיל מגולוון, עם הכנה לזרוע שוט באורך עד 2.5 מ', לרבות ברגים לחיזוק הזרוע ובסיס בטון</t>
  </si>
  <si>
    <t>01.08.079.0050</t>
  </si>
  <si>
    <t>זרוע שוט באורך 2.5 מ'</t>
  </si>
  <si>
    <t>01.08.079.8200</t>
  </si>
  <si>
    <t>ארון תקשורת דגם בזק 1 כולל יציקת בסיס בטון לרבות תכנון, אספקה והתקנת לוח חשמל מתאים לחבור כל הציוד בארון כולל MDF אופטי לחיבור של כבליה עד 48 סיב וכל אביזרי החיבור והזיווד הנדרשים להתקנת ציוד התקשורת, בקר רכזת הגלאים TPDC, סל הכרטיסים וגלאי ההעדפה בארון</t>
  </si>
  <si>
    <t>סה"כ לרמזורים</t>
  </si>
  <si>
    <t>01.08.086</t>
  </si>
  <si>
    <t>תאורת לדים - חוץ</t>
  </si>
  <si>
    <t>01.08.086.5050</t>
  </si>
  <si>
    <t>גוף תאורה היי מאסט לתאורת שטחים ומגרשי ספורט, לד 600W דגם ST-HM כדוגמת חב' "אור עד מהנדסים" או ש"ע, מותקן מושלם</t>
  </si>
  <si>
    <t>01.08.086.9000</t>
  </si>
  <si>
    <t>גוף תאורה לד כבישים ורחובות 39W מסוג ITALO 1 2M מתוצרת AEC כדוגמת "ש.מ.יוניברס", או ש"ע</t>
  </si>
  <si>
    <t>01.08.086.9001</t>
  </si>
  <si>
    <t>גוף תאורה לד כבישים ורחובות 175W מסוג ITALO 2 7M מתוצרת AEC כדוגמת "ש.מ.יוניברס", או ש"ע</t>
  </si>
  <si>
    <t>01.08.086.9002</t>
  </si>
  <si>
    <t>גוף תאורה לד כבישים ורחובות 201W מסוג ITALO 2 8M מתוצרת AEC כדוגמת "ש.מ.יוניברס", או ש"ע</t>
  </si>
  <si>
    <t>01.08.086.9003</t>
  </si>
  <si>
    <t>גוף תאורה לד כבישים ורחובות 304W מסוג ITALO 3 12M מתוצרת AEC כדוגמת "ש.מ.יוניברס", או ש"ע</t>
  </si>
  <si>
    <t>01.08.086.9004</t>
  </si>
  <si>
    <t>תוספת לגוף תאורה ITALO כדוגמת ש.מ.יוניברס עבור צבע שונה מצבע גרפיט</t>
  </si>
  <si>
    <t>סה"כ לתאורת לדים - חוץ</t>
  </si>
  <si>
    <t>01.08.089</t>
  </si>
  <si>
    <t>בקרים</t>
  </si>
  <si>
    <t>01.08.089.0100</t>
  </si>
  <si>
    <t>בקר מתוכנת KF, דגם CP-12 או ש"ע</t>
  </si>
  <si>
    <t>01.08.089.0200</t>
  </si>
  <si>
    <t>בסיס כרטיסים 12 סלוט KF, דגם BA12 או ש"ע</t>
  </si>
  <si>
    <t>01.08.089.0310</t>
  </si>
  <si>
    <t>כרטיס יציאות ממסר 8 נקודות KF, דגם D01 או ש"ע</t>
  </si>
  <si>
    <t>01.08.089.0400</t>
  </si>
  <si>
    <t>כרטיס מתאם תקשורת ל- KF MODBUS, דגם 12MC או ש"ע</t>
  </si>
  <si>
    <t>01.08.089.0610</t>
  </si>
  <si>
    <t>בקר מתוכנת CTI, דגם 2500-200C (כולל אפשרות הרחבה) או ש"ע</t>
  </si>
  <si>
    <t>01.08.089.9010</t>
  </si>
  <si>
    <t>בקר תאורה 'טונדו סמארט' דגם SC200 מבוססי 3) NEMA-7PIN ערוצי תקשורת סלולאריים Bluetooth 5 ;2G ,2.75G ,LTE-M 4G) כולל GPS, כולל חבילת תקשורת ל- 10 שנים, רשיון שימוש בתוכנה ועדכוני מערכת.</t>
  </si>
  <si>
    <t>סה"כ לבקרים</t>
  </si>
  <si>
    <t>01.08.090</t>
  </si>
  <si>
    <t>מתקן חשמל למזרקות מים ובריכות נוי</t>
  </si>
  <si>
    <t>01.08.090.0040</t>
  </si>
  <si>
    <t>בקר תואם לגופי תאורה ומערכת תכנות והפעלה תואמת, אשר מאפשרת ממשק למערכת ניהול המבנה ע"י פרוטוקול תקשורת RS-232 או RS-485 או DMX כדוגמת SD12 תוצרת D-LED</t>
  </si>
  <si>
    <t>סה"כ למתקן חשמל למזרקות מים ובריכות נוי</t>
  </si>
  <si>
    <t>סה"כ למתקני חשמל</t>
  </si>
  <si>
    <t>01.14</t>
  </si>
  <si>
    <t>עבודות אבן</t>
  </si>
  <si>
    <t>01.14.099</t>
  </si>
  <si>
    <t>חיפויי קיר ונדבכי ראש</t>
  </si>
  <si>
    <t>01.14.099.9000</t>
  </si>
  <si>
    <t>חיפוי קירות בטון באבן מתועשת דגם "OFEK: במידות 24/47/3 תוצרת "אקרשטיין או ש"ע, גמר שכבות בגוון לבן, כולל רשת קשירה מגולוונת, פרופיל L תומכת אבן תחתונה, עיגון וכל הנדרש לפי היצרן, כיחול בגוון האבן. חיפוי מינימום 15 ס"מ מתחת לפני הפיתוח לפי תכניות ופרטים</t>
  </si>
  <si>
    <t>01.14.099.9001</t>
  </si>
  <si>
    <t>קופינג (נדבכי ראש) לקירות בטון באבן מתועשת במידות 30/50/7 תוצרת "אקרשטיין" או ש"ע בגמר כורכרית מנוסרת ובגוון לבן, כולל כל הנדרש לפי היצרן, כיחול בגוון האבן, לפי תכניות ופרטים</t>
  </si>
  <si>
    <t>סה"כ לחיפויי קיר ונדבכי ראש</t>
  </si>
  <si>
    <t>סה"כ לעבודות אבן</t>
  </si>
  <si>
    <t>01.19</t>
  </si>
  <si>
    <t>מסגרות חרש</t>
  </si>
  <si>
    <t>01.19.010</t>
  </si>
  <si>
    <t>01.19.010.0041</t>
  </si>
  <si>
    <t>קונסטרוקצית פלדה מפרופילי מתכת בחתכים שונים בעובי דופן מעל 4.0 מ"מ, וכן פחי קשר, פחי עיגון וברגים, לרבות ניקוי במברשות פלדה וריתוכים, לכמות של 0.4 טון עד 1 טון</t>
  </si>
  <si>
    <t>סה"כ למסגרות חרש</t>
  </si>
  <si>
    <t>01.19.099</t>
  </si>
  <si>
    <t>גשרי שילוט - מבנה</t>
  </si>
  <si>
    <t>01.19.099.9000</t>
  </si>
  <si>
    <t>בורגי-עיגון מגולוונים מבוטנים בראשי כלונסאות או בעמודי-יסוד לגשרי שילוט.</t>
  </si>
  <si>
    <t>ק"ג</t>
  </si>
  <si>
    <t>01.19.099.9001</t>
  </si>
  <si>
    <t>עמודים טרומיים מבטון מזוין ב-50 בחתך משתנה 100/100 -120 ס''מ, בגובה מ- 6.00 ועד 6.50 מ', עם שני זיזים בחתכים משתנים בראש העמוד, כולל טבלת-עיגון ומחבר מפחי-פלדה בתחתית העמוד , גמר פני בטון חשוף חזותי הכול כמפורט בפרטים הסטנדרטיים של נתיבי ישראל</t>
  </si>
  <si>
    <t>01.19.099.9002</t>
  </si>
  <si>
    <t>סולמות עלייה לגשרי שילוט מחוברים לעמודים טרומיים</t>
  </si>
  <si>
    <t>01.19.099.9003</t>
  </si>
  <si>
    <t>גשרי שילוט מפלדה.</t>
  </si>
  <si>
    <t>01.19.099.9004</t>
  </si>
  <si>
    <t>מסגרות מפלדה לשלטים.</t>
  </si>
  <si>
    <t>סה"כ לגשרי שילוט - מבנה</t>
  </si>
  <si>
    <t>01.23</t>
  </si>
  <si>
    <t>כלונסאות ואלמנטי סלארי, לביסוס מבנים ולדיפון</t>
  </si>
  <si>
    <t>01.23.010</t>
  </si>
  <si>
    <t>כלונסאות בטון בקדיחה יבשה</t>
  </si>
  <si>
    <t>01.23.010.0400</t>
  </si>
  <si>
    <t>צינור פלדה לבדיקה אולטרסונית בקוטר "2 עד "2.5 (מ- 53 מ"מ עד 63 מ"מ), סגור בתחתית ומקובע לכלוב זיון הכלונס (עלות הבדיקה נכללת במחיר הכלונסאות)</t>
  </si>
  <si>
    <t>סה"כ לכלונסאות בטון בקדיחה יבשה</t>
  </si>
  <si>
    <t>01.23.020</t>
  </si>
  <si>
    <t>כלונסאות בטון עם תמיסת בנטונייט</t>
  </si>
  <si>
    <t>01.23.020.0020</t>
  </si>
  <si>
    <t>כלונסאות בטון ב-30 יצוקים עם תמיסת בנטונייט, קידוח ויציקה קוטר 50 ס"מ ועומק עד 10 מ' לרבות הכנסת הזיון ופינוי עודפי חפירה</t>
  </si>
  <si>
    <t>01.23.020.0030</t>
  </si>
  <si>
    <t>כלונסאות בטון ב-30 יצוקים עם תמיסת בנטונייט, קידוח ויציקה קוטר 50 ס"מ בעומק מעל 10 מ' ועד 20 מ' לרבות הכנסת הזיון ופינוי עודפי חפירה</t>
  </si>
  <si>
    <t>01.23.020.0080</t>
  </si>
  <si>
    <t>כלונסאות בטון ב-30 יצוקים עם תמיסת בנטונייט, קידוח ויציקה קוטר 80 ס"מ ועומק עד 15 מ' לרבות הכנסת הזיון ופינוי עודפי חפירה</t>
  </si>
  <si>
    <t>סה"כ לכלונסאות בטון עם תמיסת בנטונייט</t>
  </si>
  <si>
    <t>01.23.094</t>
  </si>
  <si>
    <t>01.23.094.0020</t>
  </si>
  <si>
    <t>תוספת עבור בטון ב-40 במקום ב-30 לכול סוגי הכלונסאות בקוטר 50 ס"מ</t>
  </si>
  <si>
    <t>01.23.094.0050</t>
  </si>
  <si>
    <t>תוספת עבור בטון ב-40 במקום ב-30 לכול סוגי הכלונסאות בקוטר 80 ס"מ</t>
  </si>
  <si>
    <t>01.23.095</t>
  </si>
  <si>
    <t>01.23.095.0010</t>
  </si>
  <si>
    <t>מוטות פלדה עגולים ומצולעים בכל הקטרים והאורכים לזיון הבטון בכלונסאות</t>
  </si>
  <si>
    <t>סה"כ לכלונסאות ואלמנטי סלארי, לביסוס מבנים ולדיפון</t>
  </si>
  <si>
    <t>01.35</t>
  </si>
  <si>
    <t>בקרת מערכות במתקן</t>
  </si>
  <si>
    <t>01.35.095</t>
  </si>
  <si>
    <t>01.35.095.9001</t>
  </si>
  <si>
    <t>יחידה משולבת להגנה ממתח יתר והגבלת זרם ההנעה לפנסי לד עד 1,000 ואט להתקנה במגש הציוד בעמוד התאורה, דגם EN-MES-440 כדוגמת "אנלטק" בע"מ או ש"ע</t>
  </si>
  <si>
    <t>01.35.095.9002</t>
  </si>
  <si>
    <t>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 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t>
  </si>
  <si>
    <t>01.35.095.9003</t>
  </si>
  <si>
    <t>תוספת מחיר לגופי תאורת רחוב, מסוגים שונים, עבור התקנת שקע NEMA מוגן מים על גוף התאורה לחיבור לבקר למערכת תאורה</t>
  </si>
  <si>
    <t>סה"כ לבקרת מערכות במתקן</t>
  </si>
  <si>
    <t>01.40</t>
  </si>
  <si>
    <t>פיתוח נופי</t>
  </si>
  <si>
    <t>01.40.051</t>
  </si>
  <si>
    <t>ריצוף משטחים ושבילים</t>
  </si>
  <si>
    <t>01.40.051.0014</t>
  </si>
  <si>
    <t>משטח בטון ב-30 לשבילים ומדרכות יצוק באתר בעובי 15 ס"מ, לרבות רשת ברזל מרותכת קוטר 8 מ"מ כל 20/20 ס"מ, החלקת פני הבטון ומישקים</t>
  </si>
  <si>
    <t>סה"כ לריצוף משטחים ושבילים</t>
  </si>
  <si>
    <t>01.40.052</t>
  </si>
  <si>
    <t>מדרגות, חגורות בטון וטריבונות ישיבה</t>
  </si>
  <si>
    <t>01.40.052.0020</t>
  </si>
  <si>
    <t>מדרגות טרומיות מבטון בחתך עד 35/17 ס"מ מחורץ נגד החלקה בגוון צבעוני, לרבות משטח בטון ב-30 משופע, מצע מהודק וזיון הבטון. מדרגות טרומיות במחיר יסוד (רום ושלח) 160 ש"ח/מ"א</t>
  </si>
  <si>
    <t>סה"כ למדרגות, חגורות בטון וטריבונות ישיבה</t>
  </si>
  <si>
    <t>01.40.053</t>
  </si>
  <si>
    <t>ריצוף באבנים משתלבות</t>
  </si>
  <si>
    <t>01.40.053.0508</t>
  </si>
  <si>
    <t>ריצוף באבנים משתלבות בעובי 7 ס"מ, במידות 30/30 ס"מ ו/או 15/30 ס"מ דגם "סיינה\" או ש"ע, לרבות חול 5 ס"מ (לא כולל מצע) בגוונים שונים על בסיס מלט לבן, גמר מלוטש</t>
  </si>
  <si>
    <t>01.40.053.0800</t>
  </si>
  <si>
    <t>ריצוף באבנים משתלבות בעובי 7 ס"מ, דגם "טרנטו מסותתת" או ש"ע במידות: 10/12.5 ס"מ, 13.5/14.5 ס"מ, 13.5/21.6 ס"מ, לרבות חול 5 ס"מ (לא כולל מצע) בגוונים שונים על בסיס מלט לבן</t>
  </si>
  <si>
    <t>01.40.053.2501</t>
  </si>
  <si>
    <t>נגיש- אבן סימון/אזהרה מוביל (עם בליטות או פסים) לאנשים כבדי ראיה (עיוורים) בהנמכת ריצוף במעברי חציה, במידות 20/20/6 ס"מ, לפי ת"י 1918 חלק 6, בגוון צבעוני - על בסיס מלט אפור</t>
  </si>
  <si>
    <t>01.40.053.2801</t>
  </si>
  <si>
    <t>אבני חבק "דגם 1" או ש"ע, במידות 20/20/6 ס"מ עם חור פנימי בקוטר "2 (מורכב מ-2 אבנים), בגוון אפור או צבעוני - על בסיס מלט אפור</t>
  </si>
  <si>
    <t>01.40.053.2811</t>
  </si>
  <si>
    <t>אבני חבק "דגם 2" או "ריבועית" או ש"ע, במידות 40/40/6 ס"מ עם חור פנימי בקוטר "8, "6, "4, "3 (מורכב מ-4 אבנים), בגוון אפור או צבעוני - על בסיס מלט אפור</t>
  </si>
  <si>
    <t>01.40.053.3300</t>
  </si>
  <si>
    <t>רצועת מתכת מגולוונת (פלח) בעובי 8 מ"מ ובגובה 15 ס"מ להפרדה בין ריצופים, לרבות פילוס הפלח וביטון</t>
  </si>
  <si>
    <t>סה"כ לריצוף באבנים משתלבות</t>
  </si>
  <si>
    <t>01.40.054</t>
  </si>
  <si>
    <t>אבני שפה וגן, אבני תיחום</t>
  </si>
  <si>
    <t>01.40.054.0010</t>
  </si>
  <si>
    <t>אבן שפה במידות 15/30/100 ס"מ, לרבות יסוד ומשענת בטון, גוון אפור</t>
  </si>
  <si>
    <t>01.40.054.0020</t>
  </si>
  <si>
    <t>אבן שפה לכביש במידות 17/25/100 ס"מ, לרבות יסוד ומשענת בטון, גוון אפור</t>
  </si>
  <si>
    <t>01.40.054.0029</t>
  </si>
  <si>
    <t>אבן אי תנועה משופעת, במידות 23/23/100 ס"מ לרבות יסוד ומשענת בטון, גוון אפור</t>
  </si>
  <si>
    <t>01.40.054.0036</t>
  </si>
  <si>
    <t>אבן שפה במידות 25/25/50 ס"מ דגם "רמות משופעת", לרבות יסוד ומשענת בטון, גוון צבעוני - על בסיס מלט אפור</t>
  </si>
  <si>
    <t>01.40.054.0130</t>
  </si>
  <si>
    <t>אבן בלימה לרכב במידות 13/24/180 ס"מ תוצרת "ולפמן" או ש"ע, לרבות תושבת בטון, גוון אפור</t>
  </si>
  <si>
    <t>01.40.054.0150</t>
  </si>
  <si>
    <t>יציקת קצה/ראש אי תנועה מבטון מזוין בשטח עד 2 מ"ר</t>
  </si>
  <si>
    <t>01.40.054.0160</t>
  </si>
  <si>
    <t>נגיש- אבן שפה מונמכת במעבר חציה לאנשים עם מוגבלות, במידות 23/15/50 ס"מ, לרבות יסוד ומשענת בטון, גוון אפור</t>
  </si>
  <si>
    <t>01.40.054.0290</t>
  </si>
  <si>
    <t>אבן שפה עליה לרכב במידות 50/40/18 ס"מ דגם "חריש" או ש"ע, לרבות אבנים פינתיות, יסוד ומשענת בטון, גוון אפור</t>
  </si>
  <si>
    <t>01.40.054.0600</t>
  </si>
  <si>
    <t>אבן גן במידות 10/20/100 ס"מ לרבות יסוד ומשענת בטון, גוון אפור</t>
  </si>
  <si>
    <t>01.40.054.0610</t>
  </si>
  <si>
    <t>אבן גן ללא פאזה במידות 10/20/100 ס"מ לרבות יסוד ומשענת בטון, גוון אפור</t>
  </si>
  <si>
    <t>01.40.054.9000</t>
  </si>
  <si>
    <t xml:space="preserve">אבן גן גבוהה מדגם תמיר תוצרת "אקרשטיין" או ש"ע, במידות 60/40/15 ס"מ בגמר מטולטש ובגוון אפור,
לרבות ביסוס</t>
  </si>
  <si>
    <t>01.40.054.9010</t>
  </si>
  <si>
    <t>אבן תיחום לאי תנועה, במידות 25/45/50 ס"מ לרבות יסוד ומשענת בטון, גוון אפור</t>
  </si>
  <si>
    <t>סה"כ לאבני שפה וגן, אבני תיחום</t>
  </si>
  <si>
    <t>01.40.061</t>
  </si>
  <si>
    <t>קירות תומכים מבטון ובלוקי בטון</t>
  </si>
  <si>
    <t>01.40.061.0010</t>
  </si>
  <si>
    <t>חפירה עבור יסוד עובר לקיר תומך, בעומק עד 2 מ'</t>
  </si>
  <si>
    <t>01.40.061.0061</t>
  </si>
  <si>
    <t>יסוד עובר מבטון ב-30 לקיר תומך, בעובי 20 ס"מ ורוחב מעל 1 מ'. המחיר כולל זיון (לפי 60 ק"ג למ"ק)</t>
  </si>
  <si>
    <t>01.40.061.0071</t>
  </si>
  <si>
    <t>יסוד עובר מבטון ב-30 לקיר תומך, עובי מ-20 ס"מ עד 40 ס"מ ורוחב עד 1 מ'. המחיר כולל זיון (לפי 60 ק"ג למ"ק)</t>
  </si>
  <si>
    <t>01.40.061.0091</t>
  </si>
  <si>
    <t>קיר תומך מבטון מזוין ב-30 גלוי מצד אחד, בעובי 20 ס"מ ובגובה עד 2 מ', לרבות תפרים ונקזים. המחיר כולל עיבוד ראש הקיר וזיון (לפי 60 ק"ג למ"ק)</t>
  </si>
  <si>
    <t>סה"כ לקירות תומכים מבטון ובלוקי בטון</t>
  </si>
  <si>
    <t>01.40.070</t>
  </si>
  <si>
    <t>קירות כובד וגדרות בטון</t>
  </si>
  <si>
    <t>01.40.070.0312</t>
  </si>
  <si>
    <t>קיר כובד/תומך נמוך בגובה 46-55 ס"מ מעל פני הקרקע (בתוספת שורת אבנים טמונה מתחת לפני הקרקע), בנוי מאבני בטון מסוג "קאנטרי מנור" תוצרת בלוק אמריקה" או ש"ע ברוחב 25 ס"מ, לרבות חפירה, מפתן פילוס, בד גיאוטכני, חצץ מנקז בגב הקיר והדבקת האבנים בדבק צמנטי גמיש מסוג " C2TE-S2" או ש"ע</t>
  </si>
  <si>
    <t>01.40.070.0372</t>
  </si>
  <si>
    <t>נדבכי ראש (קופינג) מאריחי בטון בגמר מטולטש בחלק העליון ובחלק הקדמי, תוצרת "בלוק אמריקה" או ש"ע ברוחב 40 ס"מ, אורך 45 ס"מ ובעובי 8 ס"מ לקיר תומך/גדר ישר, מחיר יסוד 122 ש"ח/מ"א, לרבות הדבקה בדבק צמנטי גמיש</t>
  </si>
  <si>
    <t>סה"כ לקירות כובד וגדרות בטון</t>
  </si>
  <si>
    <t>סה"כ לפיתוח נופי</t>
  </si>
  <si>
    <t>01.41</t>
  </si>
  <si>
    <t>גינון והשקיה</t>
  </si>
  <si>
    <t>01.41.011</t>
  </si>
  <si>
    <t>עיבוד הקרקע, אדמת גן וקומפוסט</t>
  </si>
  <si>
    <t>01.41.011.0020</t>
  </si>
  <si>
    <t>עיבוד הקרקע לעומק 20 ס"מ, לרבות הפיכת הקרקע ותיחוחה בכלים מכניים ויישור גנני סופי, באדמות קלות ובינוניות, בחלקה אשר שטחה מעל 250 מ"ר ועד 1000 מ"ר</t>
  </si>
  <si>
    <t>01.41.011.0120</t>
  </si>
  <si>
    <t>זיבול בזבל כופתיגן או בזבל קומפוסט מועשר בכמות של 20 מ"ק/דונם לרבות תיחוח ויישור כללי</t>
  </si>
  <si>
    <t>01.41.011.0210</t>
  </si>
  <si>
    <t>אדמה גננית, לרבות פיזור בשטח - בכמויות גדולות מעל 20 מ"ק</t>
  </si>
  <si>
    <t>סה"כ לעיבוד הקרקע, אדמת גן וקומפוסט</t>
  </si>
  <si>
    <t>01.41.013</t>
  </si>
  <si>
    <t>תוחמי דשא, מגבילי שורשים, בתי גידול לעצים, כוורות לשריון דשא ויריעות</t>
  </si>
  <si>
    <t>01.41.013.0330</t>
  </si>
  <si>
    <t>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172 ס"מ ובעובי 0.7-0.6 מ"מ לפני הנטיעות ותשתיות, לרבות חיבור הקצוות בחפיפה של 50 ס"מ או באמצעות סרטי הדבקה/הלחמה לפי הוראות היצרן. (המחיר הינו לכמות מינימום של 100 מ"א)</t>
  </si>
  <si>
    <t>01.41.013.9010</t>
  </si>
  <si>
    <t>השקיה לפתחי עצים בריצוף: כגון ראש מערכת, צינורות טפטוף, שרוולים, וכו' וכלל מרכיבי ההשקיה הנדרשים</t>
  </si>
  <si>
    <t>01.41.013.9020</t>
  </si>
  <si>
    <t>השקיה לערוגות גינון רציפות: כגון ראש מערכת, צינורות טפטוף, שרוולים, וכו' וכלל מרכיבי ההשקיה הנדרשים</t>
  </si>
  <si>
    <t>סה"כ לתוחמי דשא, מגבילי שורשים, בתי גידול לעצים, כוורות לשריון דשא ויריעות</t>
  </si>
  <si>
    <t>01.41.020</t>
  </si>
  <si>
    <t>נטיעה והעתקת עצים בתחום האתר</t>
  </si>
  <si>
    <t>01.41.020.0040</t>
  </si>
  <si>
    <t>שתילים בגודל 4 (3 ליטר)</t>
  </si>
  <si>
    <t>01.41.020.0191</t>
  </si>
  <si>
    <t>עצים בגודל 9 מקבוצת עצים מהירי צימוח, בקוטר גזע 63 מ"מ המדוד בגובה 20 ס"מ מעל פני הקרקע, נפח גוש 72 ליטר, לרבות 50 ליטר קומפוסט, דשן איטי שחרור, 3 סמוכות עץ מחוטאות באורך כללי של 3.0 מ'. המחיר הינו לכמות מינימלית של 20 עצים</t>
  </si>
  <si>
    <t>01.41.020.0205</t>
  </si>
  <si>
    <t>עצים בגודל 10.5 מקבוצת עצים של צימוח בינוני, בקוטר גזע 100 מ"מ המדוד בגובה 20 ס"מ מעל פני הקרקע, נפח גוש 140 ליטר, לרבות 60 ליטר קומפוסט, דשן בשחרור איטי, 3 סמוכות עץ מחוטאות באורך של 3.0 מ'. המחיר הינו לכמות מינימלית של 20 עצים</t>
  </si>
  <si>
    <t>01.41.020.0352</t>
  </si>
  <si>
    <t>העתקה "חפוזה" של עץ בוגר בינוני בגובה מ- 4.01 מ' ועד 7 מ', באופן מדורג ורב שלבי על פי הנחיות ובליווי אגרונום ושתילתו מחדש לרבות כל הטיפולים הדרושים</t>
  </si>
  <si>
    <t>01.41.020.0353</t>
  </si>
  <si>
    <t>העתקה "חפוזה" של עץ בוגר גדול בגובה מ- 7.01 מ' ועד 10 מ', באופן מדורג ורב שלבי על פי הנחיות ובליווי אגרונום ושתילתו מחדש לרבות כל הטיפולים הדרושים</t>
  </si>
  <si>
    <t>01.41.020.0492</t>
  </si>
  <si>
    <t>גיזום מקצועי של עצים גדולים (בגובה מעל 6 מ' ועד 8 מ') לפי הוראות המפקח, לרבות מריחה על פצעי הגיזום מעל קוטר 5 ס"מ משחת עצים מסוג "Bylaton" או "Lake Balzam" או ש"ע, לרבות ריכוז הגזם סמוך לאתר (המחיר ל - 4 עצים מינימום)</t>
  </si>
  <si>
    <t>01.41.020.0810</t>
  </si>
  <si>
    <t>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t>
  </si>
  <si>
    <t>סה"כ לנטיעה והעתקת עצים בתחום האתר</t>
  </si>
  <si>
    <t>סה"כ לגינון והשקיה</t>
  </si>
  <si>
    <t>01.42</t>
  </si>
  <si>
    <t>ריהוט חוץ, מתקני משחק וכושר</t>
  </si>
  <si>
    <t>01.42.020</t>
  </si>
  <si>
    <t>ספסלים</t>
  </si>
  <si>
    <t>01.42.020.0052</t>
  </si>
  <si>
    <t>ספסל דגם "+SUN" כדוגמת "הדס ריהוט רחוב" או ש"ע במידות 180/71 ס"מ ובגובה 86 ס"מ, עשוי מלוחות עץ אורן מהוקצע, מחוטאים וצבועים בלזור, רגליים ושלדה מיציקה ברזל צבועה בתנור בצביעה אלקטרוסטטית, לרבות ביסוס/עיגון</t>
  </si>
  <si>
    <t>סה"כ לספסלים</t>
  </si>
  <si>
    <t>01.42.021</t>
  </si>
  <si>
    <t>שולחנות פיקניק ומשחק, מערכות ישיבה ומתקנים למנגל</t>
  </si>
  <si>
    <t>01.42.021.0610</t>
  </si>
  <si>
    <t>מערכת ישיבה דגם "בר" כדוגמת "שחם אריכא" מק"ט 1670 או ש"ע, באורך 196 ס"מ, המערכת עשויה יציקת ברזל וקורות עץ</t>
  </si>
  <si>
    <t>01.42.021.9010</t>
  </si>
  <si>
    <t>מערכת ישיבה דגם "צוף נגישה" תוצרת "עמית ריהוט רחוב" או ש"ע, לרבות שולחן עשוי מלוחות עץ, ספסל ומושב. רגלי המערכת עשויים מיצקת ברזל, המערכת מעוגנת לקרקע. המחיר אינו כולל הובלה.</t>
  </si>
  <si>
    <t>סה"כ לשולחנות פיקניק ומשחק, מערכות ישיבה ומתקנים למנגל</t>
  </si>
  <si>
    <t>01.42.030</t>
  </si>
  <si>
    <t>מחסומים לרכב ומתקני חנייה לאופניים</t>
  </si>
  <si>
    <t>01.42.030.0084</t>
  </si>
  <si>
    <t>עמוד מחסום לרכב דגם "גלילי", עשוי מפלב"מ 316 (נירוסטה) בקוטר "6 ובגובה 80 ס"מ, לרבות ביסוס ועיגון</t>
  </si>
  <si>
    <t>01.42.030.9000</t>
  </si>
  <si>
    <t xml:space="preserve">עמודון קלאסיקו / קלאסונית בודד או ש"ע במידות 11.5/11.5/25 
ס"מ בגוון כלשהו</t>
  </si>
  <si>
    <t>01.42.030.9010</t>
  </si>
  <si>
    <t>מתקן אופניים דגם "קנה" מק"ט 5028 תוצרת חברת "אי.אם שגב" או ש"ע, עשוי מצינור נירוסטה 304 , לרבות ביסוס ועיגון</t>
  </si>
  <si>
    <t>סה"כ למחסומים לרכב ומתקני חנייה לאופניים</t>
  </si>
  <si>
    <t>01.42.041</t>
  </si>
  <si>
    <t>אשפתונים, מסתורי אשפה ופחים טמוני קרקע/שקועי קרקע</t>
  </si>
  <si>
    <t>01.42.041.0074</t>
  </si>
  <si>
    <t>אשפתון מלבני עשוי מפלדה מגולוונת וצבוע בתנור בצביעה אלקטרוסטטית בשילוב מלוחות עץ בנפח 60 ליטר, במידות 45/41 ס"מ ובגובה 76 ס"מ, דגם "טל" כדוגמת "הדס ריהוט רחוב" או ש"ע, לרבות מיכל פנימי נשלף מפלדה מגולוונת, מכסה נפתח עם צירים, מאפרה נשלפת מפלב"מ (נירוסטה) וביסוס/עיגון</t>
  </si>
  <si>
    <t>סה"כ לאשפתונים, מסתורי אשפה ופחים טמוני קרקע/שקועי קרקע</t>
  </si>
  <si>
    <t>01.42.042</t>
  </si>
  <si>
    <t>ברזיות</t>
  </si>
  <si>
    <t>01.42.042.9000</t>
  </si>
  <si>
    <t>נגיש - ברזיית קרור מפלב"מ (נירוסטה) ושוקת יצוקה מבטון, במידות 28/87 ס"מ ובגובה סופי 88 ס"מ, עם שני ברזי לחצן מוגנים אנטי ואנדלים בגבהים שונים, שוקת לכלבים ומערכת נגישה למילוי בקבוקים, דגם "שיאון" כדוגמת "שחם אריכא" או ש"ע, לרבות ביסוס, שוחת ניקוז ומערכת טעינה סולארית</t>
  </si>
  <si>
    <t>סה"כ לברזיות</t>
  </si>
  <si>
    <t>01.42.067</t>
  </si>
  <si>
    <t>משטחי בלימה למתקני משחק, כושר ומסלולי ריצה והחלקה</t>
  </si>
  <si>
    <t>01.42.067.0020</t>
  </si>
  <si>
    <t>נגיש- משטח גומי למתקני משחקים, תוצרת "פוליטן ספורט" או ש"ע, המורכב: מפריימר PB, שכבה עליונה המורכבת מ 70% EPDM צבעוני ו- 30% SBR שחור, בעובי 8-10 מ"מ, שכבה תחתונה פתיתי SBR בעובי משתנה בהתאם להוראות יצרן המתקנים וטבלת גובה נפילה מאושרת ע"י מכון התקנים (היציקה תתבצע ע"ג בטון או אספלט שישולמו בנפרד). המחיר למשטח של 70 מ"ר לפחות</t>
  </si>
  <si>
    <t>סה"כ למשטחי בלימה למתקני משחק, כושר ומסלולי ריצה והחלקה</t>
  </si>
  <si>
    <t>01.42.071</t>
  </si>
  <si>
    <t>פרגולה</t>
  </si>
  <si>
    <t>01.42.071.9010</t>
  </si>
  <si>
    <t xml:space="preserve">סככה/פרגולה דגם "סירה" בעלת קונטור אובלי וחיפוי דו צדדי של סריגי עץ מסוג לבחירה מחיר למ"ר. שלד מפלדה מגולונת צבועה בתנור בגוון RAL לבחירה. חיפוי - מעץ אורן פיני סימן 5או במבוק או איפאה.
עיגון בבטון/ בהתאם להנחיית קונסטרוקטור. המחיר אינו כולל ביסוס.</t>
  </si>
  <si>
    <t>סה"כ לפרגולה</t>
  </si>
  <si>
    <t>סה"כ לריהוט חוץ, מתקני משחק וכושר</t>
  </si>
  <si>
    <t>01.44</t>
  </si>
  <si>
    <t>גידור</t>
  </si>
  <si>
    <t>01.44.022</t>
  </si>
  <si>
    <t>מעקות לבניה ורוויה</t>
  </si>
  <si>
    <t>01.44.022.0010</t>
  </si>
  <si>
    <t>מעקה דגם "כנרת" או "גדרה" או "הדס" או ש"ע עם עמודי פלדה מפרופיל 50/50/2 מ"מ כל 2.0 מ' ובגובה 1.05-1.1 מ' וניצבים מפרופילים 20/20/1.5 מ"מ ובמרווח של 99 מ"מ המחוברים לפרופילים אופקיים 50/25/2 מ"מ, לרבות חיבור המסגרת לעמוד במחברים עיוורים ויסודות בטון בודדים</t>
  </si>
  <si>
    <t>01.44.022.0200</t>
  </si>
  <si>
    <t>מאחז יד מצינור קוטר 1 1/2" מעוגן לקיר ע"י צינור קוטר 16 מ"מ ובגובה 1.05 מ', לרבות רוזטות לכיסוי החיבור. מאחז היד מגולוון וצבוע</t>
  </si>
  <si>
    <t>01.44.022.9000</t>
  </si>
  <si>
    <t>גדר הולכה מגולוונת וצבועה בצביעת אפוקל לפי פרט, מדגם "X" תוצרת "אי.אם שגב" או ש"ע, לרבות עיגון בריצוף ותיקונים סביב הרגל</t>
  </si>
  <si>
    <t>סה"כ למעקות לבניה ורוויה</t>
  </si>
  <si>
    <t>סה"כ לגידור</t>
  </si>
  <si>
    <t>01.46</t>
  </si>
  <si>
    <t>סביבת התחנה</t>
  </si>
  <si>
    <t>01.46.030</t>
  </si>
  <si>
    <t>סביבת התחנה - מחוץ לרצועת מתע"ן</t>
  </si>
  <si>
    <t>01.46.030.0002</t>
  </si>
  <si>
    <t>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t>
  </si>
  <si>
    <t>01.46.030.0003</t>
  </si>
  <si>
    <t>מחיר היחידה כולל את עלויות הייצור, אספקה והתקנה מלאה של כל הסככה כמפורט בחוברת הייצור לרבות תיאום תכנון ביצוע מול קבלן ראשי.</t>
  </si>
  <si>
    <t>01.46.030.9000</t>
  </si>
  <si>
    <t>או"ה סככת יחיד 4 מ' לרבות כל הנדרש בסעיף 46.03.0003, 46.03.0002</t>
  </si>
  <si>
    <t>01.46.030.9001</t>
  </si>
  <si>
    <t>או"ה סככת יחיד 8 מ' לרבות כל הנדרש בסעיף 46.03.0003, 46.03.0002</t>
  </si>
  <si>
    <t>01.46.030.9002</t>
  </si>
  <si>
    <t>שלט דיגיטלי משולב, מותקנת בסככה לפי מפרט הטכני, כולל שנת בדק מיום אישור ההתקנה (כולל תקשרות סלולרית בשנת הבדק)</t>
  </si>
  <si>
    <t>01.46.030.9003</t>
  </si>
  <si>
    <t>אספקת תמרור או שלט מאלוניום בעובי של 2.5 מ"מ מכל סוג, לא כולל עמודים, מצופה במדבקה מחזירת אור לתמרורים 505 ו-506 (50X60 ס"מ), דו צדדי כולל הפקה של הטקסט על בסיס קובץ שיועבר ובהתאם להנחיות</t>
  </si>
  <si>
    <t>01.46.030.9004</t>
  </si>
  <si>
    <t>ספסל הישענות חוץ/פנים כולל ייצור, ביסוס, התקנה באתר (בנוסף לפריט הקיים בסככה)</t>
  </si>
  <si>
    <t>סה"כ לסביבת התחנה - מחוץ לרצועת מתע"ן</t>
  </si>
  <si>
    <t>סה"כ לסביבת התחנה</t>
  </si>
  <si>
    <t>01.51</t>
  </si>
  <si>
    <t>סלילת כבישים ורחבות</t>
  </si>
  <si>
    <t>01.51.010</t>
  </si>
  <si>
    <t>עבודות הכנה ופירוק</t>
  </si>
  <si>
    <t>01.51.010.0046</t>
  </si>
  <si>
    <t>עקירת עצים בשלמותם (לרבות כריתת העץ ועקירת הגדם) שהיקף גזעם הנמדד בגובה 1.0 מ' מעל פני הקרקע הינו מעל 20 ס"מ ועד 30 ס"מ וגובהם עד 6.0 מ', לרבות ריסוס הבור, מילוי הבור והידוק (המחיר ל-6 עצים מינימום, עבור כמות קטנה יותר - ראה הערות בתחילת תת הפרק), כופר ע"ח המזמין</t>
  </si>
  <si>
    <t>01.51.010.0049</t>
  </si>
  <si>
    <t>עקירת עצים בשלמותם (לרבות כריתת העץ ועקירת הגדם) שהיקף גזעם הנמדד בגובה 1.0 מ' מעל פני הקרקע הינו מעל 40 ס"מ ועד 60 ס"מ וגובהם עד 6.0 מ', לרבות ריסוס הבור, מילוי הבור והידוק (המחיר ל-6 עצים מינימום, עבור כמות קטנה יותר - ראה הערות בתחילת תת הפרק), כופר ע"ח המזמין</t>
  </si>
  <si>
    <t>01.51.010.0054</t>
  </si>
  <si>
    <t>עקירת עצים בשלמותם (לרבות כריתת העץ ועקירת הגדם) שהיקף גזעם הנמדד בגובה 1.0 מ' מעל פני הקרקע הינו מעל 60 ס"מ ועד 90 וגובהם מעל 6.0 מ' ועד 11.0 מ', לרבות ריסוס הבור, מילוי הבור והידוק , כופר ע"ח המזמין</t>
  </si>
  <si>
    <t>01.51.010.0055</t>
  </si>
  <si>
    <t>עקירת עצים בשלמותם (לרבות כריתת העץ ועקירת הגדם) שהיקף גזעם הנמדד בגובה 1.0 מ' מעל פני הקרקע הינו מעל 90 וגובהם מעל 6.0 מ' ועד 11.0 מ', לרבות ריסוס הבור, מילוי הבור והידוק , כופר ע"ח המזמין</t>
  </si>
  <si>
    <t>01.51.010.0239</t>
  </si>
  <si>
    <t>פירוק תאי קליטה עם רשת אחת, לרבות מילוי הבור עם חול או מצע מהודק</t>
  </si>
  <si>
    <t>01.51.010.0240</t>
  </si>
  <si>
    <t>פירוק תאי קליטה עם 2 רשתות, לרבות מילוי הבור עם חול או מצע מהודק</t>
  </si>
  <si>
    <t>01.51.010.0241</t>
  </si>
  <si>
    <t>פירוק תאי קליטה עם 3 רשתות, לרבות מילוי הבור עם חול או מצע מהודק</t>
  </si>
  <si>
    <t>01.51.010.0243</t>
  </si>
  <si>
    <t>תוספת לסעיפי פירוק תאי קליטה או תאי בקרה עבור מילוי הבור בתערובת CLSM במקום מילוי בשכבות חול/מצע מהודק</t>
  </si>
  <si>
    <t>01.51.010.0400</t>
  </si>
  <si>
    <t>פירוק מיסעת אספלט/בטון בעובי עד 8 ס"מ</t>
  </si>
  <si>
    <t>01.51.010.0401</t>
  </si>
  <si>
    <t>פירוק מיסעת אספלט/בטון בעובי מעל 8 ס"מ ועד 20 ס"מ</t>
  </si>
  <si>
    <t>01.51.010.0408</t>
  </si>
  <si>
    <t>קרצוף מיסעת אספלט קיים בעובי 2-5 ס"מ. המחיר הינו לשטח מעל 1000 מ"ר</t>
  </si>
  <si>
    <t>01.51.010.0417</t>
  </si>
  <si>
    <t>קרצוף מיסעת אספלט קיים בעובי מעל 20 ס"מ ועד 40 ס"מ. המחיר הינו לשטח מעל 500 מ"ר ועד 1000 מ"ר</t>
  </si>
  <si>
    <t>01.51.010.0440</t>
  </si>
  <si>
    <t>פירוק אבני שפה ופנויין</t>
  </si>
  <si>
    <t>01.51.010.0460</t>
  </si>
  <si>
    <t>פירוק ריצוף אבנים משתלבות, לרבות שכבת מצע חול 5 ס"מ</t>
  </si>
  <si>
    <t>01.51.010.0502</t>
  </si>
  <si>
    <t>פירוק מעקות הולכה או הפרדה להולכי רגל, לרבות מילוי בור היסוד, לשימוש חוזר</t>
  </si>
  <si>
    <t>01.51.010.0600</t>
  </si>
  <si>
    <t>פירוק קיר גדר עם ציפוי אבן בעובי כולל של עד 35 ס"מ ובגובה עד 1.5 מ', לרבות פירוק הביסוס</t>
  </si>
  <si>
    <t>01.51.010.1500</t>
  </si>
  <si>
    <t>פירוק מבנה תחנת אוטובוס/טרמפיאדה, לרבות מילוי הבורות</t>
  </si>
  <si>
    <t>01.51.010.9000</t>
  </si>
  <si>
    <t>פירוק וריצוף מחדש לעבודות עד 50 מ' כולל החלפת מרצפות שבורות (למעט אזור תל אביב, חיפה וירושלים שתחול תוספת %50 ) כולל אספקת חומרים ופינוי עודפים</t>
  </si>
  <si>
    <t>01.51.010.9020</t>
  </si>
  <si>
    <t>פירוק צינור ניקוז מבטון או פי.וי.סי בקוטר עד 80 ס''מ ובעומק כלשהו, לרבות מילוי הבור עם CLSM עד תחתית מבנה כביש/מדרכה</t>
  </si>
  <si>
    <t>01.51.010.9030</t>
  </si>
  <si>
    <t>ביטול קו ניקוז קיים בקוטר עד 80 ס''מ, ללא פירוק צינור, לרבות כל העבודות והחומרים הנדרשים לפי הפרט המצורף למסמכי המרכז.</t>
  </si>
  <si>
    <t>סה"כ לעבודות הכנה ופירוק</t>
  </si>
  <si>
    <t>01.51.020</t>
  </si>
  <si>
    <t>01.51.020.0009</t>
  </si>
  <si>
    <t>חפירה כללית בשטח לרבות העמסה, הובלה, פיזור, הידוק רגיל ופינוי עודפי חפירה מאתר העבודה לכמות של עד 5000 מ"ק</t>
  </si>
  <si>
    <t>01.51.020.0010</t>
  </si>
  <si>
    <t>חפירה כללית בשטח לרבות העמסה, הובלה, פיזור, הידוק רגיל ופינוי עודפי חפירה מאתר העבודה, לכמות מעל 5000 מ"ק</t>
  </si>
  <si>
    <t>01.51.020.0120</t>
  </si>
  <si>
    <t>הידוק מבוקר של קרקע יסוד מקורית (הידוק שתית)</t>
  </si>
  <si>
    <t>01.51.030</t>
  </si>
  <si>
    <t>מצעים ותשתיות</t>
  </si>
  <si>
    <t>01.51.030.0010</t>
  </si>
  <si>
    <t>מצע סוג א' לרבות פיזור והידוק מבוקר, המצע יסופק ממחצבה מאושרת. המחיר הינו לכמות מעל 500 מ"ק</t>
  </si>
  <si>
    <t>סה"כ למצעים ותשתיות</t>
  </si>
  <si>
    <t>01.51.040</t>
  </si>
  <si>
    <t>עבודות אספלט</t>
  </si>
  <si>
    <t>01.51.040.0011</t>
  </si>
  <si>
    <t>ציפוי יסוד באימולסיה ביטומנית בשיעור של 0.8-1.2 ק"ג/מ''ר</t>
  </si>
  <si>
    <t>01.51.040.0016</t>
  </si>
  <si>
    <t>ציפוי מאחה באימולסיה ביטומנית בשיעור של 0.5 ק"ג/מ''ר</t>
  </si>
  <si>
    <t>01.51.040.0022</t>
  </si>
  <si>
    <t>שכבה מקשרת מבטון אספלט בעובי 5 ס"מ מתערובת עם אבן דולומיט גודל מקסימלי 25 מ"מ ("1), ביטומן 68-10 PG, לרבות פיזור והידוק</t>
  </si>
  <si>
    <t>01.51.040.0023</t>
  </si>
  <si>
    <t>שכבה מקשרת מבטון אספלט בעובי 6 ס"מ מתערובת עם אבן דולומיט גודל מקסימלי 25 מ"מ ("1), ביטומן 68-10 PG, לרבות פיזור והידוק</t>
  </si>
  <si>
    <t>01.51.040.0024</t>
  </si>
  <si>
    <t>שכבה מקשרת מבטון אספלט בעובי 7 ס"מ מתערובת עם אבן דולומיט גודל מקסימלי 25 מ"מ ("1), ביטומן 68-10 PG, לרבות פיזור והידוק</t>
  </si>
  <si>
    <t>01.51.040.0041</t>
  </si>
  <si>
    <t>שכבה נושאת עליונה בכבישים מבטון אספלט בעובי 3 ס"מ מתערובת עם אבן דולומיט גודל מקסימלי 12.5 מ"מ ("1/2), ביטומן 68-10 PG, לרבות פיזור והידוק</t>
  </si>
  <si>
    <t>01.51.040.0042</t>
  </si>
  <si>
    <t>שכבה נושאת עליונה בכבישים מבטון אספלט בעובי 4 ס"מ מתערובת עם אבן דולומיט גודל מקסימלי 12.5 מ"מ ("1/2), ביטומן 68-10 PG, לרבות פיזור והידוק</t>
  </si>
  <si>
    <t>01.51.040.0043</t>
  </si>
  <si>
    <t>שכבה נושאת עליונה בכבישים מבטון אספלט בעובי 4 ס"מ מתערובת עם אבן דולומיט גודל מקסימלי 19 מ"מ ("3/4), ביטומן 68-10 PG, לרבות פיזור והידוק</t>
  </si>
  <si>
    <t>01.51.040.0065</t>
  </si>
  <si>
    <t>בטון אספלט למדרכות ושבילים בעובי 4 ס"מ מתערובת עם אבן דולומיט גודל מקסימלי 12.5 מ"מ ("1/2), ביטומן 68-10 PG, לרבות פיזור והידוק</t>
  </si>
  <si>
    <t>01.51.040.0066</t>
  </si>
  <si>
    <t>בטון אספלט למדרכות ושבילים בעובי 5 ס"מ מתערובת עם אבן דולומיט גודל מקסימלי 12.5 מ"מ ("1/2), ביטומן 68-10 PG, לרבות פיזור והידוק</t>
  </si>
  <si>
    <t>01.51.040.0098</t>
  </si>
  <si>
    <t>תוספת לאספלט עבור אבן מסוג בזלת במקום אבן מסוג דולומיט</t>
  </si>
  <si>
    <t>01.51.040.0099</t>
  </si>
  <si>
    <t>תוספת לאספלט עבור ביטומן מסוג ביטומן 74-10 PG או 70-10 PG במקום ביטומן מסוג 68-10 PG</t>
  </si>
  <si>
    <t>01.51.040.0101</t>
  </si>
  <si>
    <t>תוספת לאספלט עבור ביטומן מסוג ביטומן 76-10 PG במקום ביטומן מסוג 68-10 PG</t>
  </si>
  <si>
    <t>01.51.040.0112</t>
  </si>
  <si>
    <t>שכבה נושאת עליונה בעובי 4 ס"מ, תערובת אספלטית נקבובית (תא"נ - אספלט שקט בזלתי) גודל מקסימלי 9.5/12.5 מ"מ ("1/2,"3/8), ביטומן 74-10 PG תכולת ביטומן בסיסית של 5% ותכולת סיבים של 0.3% ותכולת סיד של 1.25%, לרבות פיזור והידוק</t>
  </si>
  <si>
    <t>01.51.040.0510</t>
  </si>
  <si>
    <t>יריעות איטום ביטומניות אלסטרומריות מסוג "פוליפז 3/250 SP" או ש"ע, ע"ג שכבת אספלט קיימת לפני ריבודה מחדש למניעת השתקפות הסדיקה וחדירת מים לשתית בעובי 2.8-3.2 מ"מ. היריעות עשויות מפוליאסטר עם ציפוי חול, לרבות פריימר ביטומני מסוג MS-10 בכמות של כ- 250 גר'/מ"ר או ש"ע לפני הדבקת יריעות האיטום</t>
  </si>
  <si>
    <t>סה"כ לעבודות אספלט</t>
  </si>
  <si>
    <t>01.51.064</t>
  </si>
  <si>
    <t>תאי בקרה - תפיסה (קולטנים)</t>
  </si>
  <si>
    <t>01.51.064.0010</t>
  </si>
  <si>
    <t>תא קליטה ראשי במידות 80/50 ס"מ ובעומק 1.25 מ' לרבות אבן שפה מיצקת, מס' רשתות 1 ומסגרת, לעומס 25 טון C250</t>
  </si>
  <si>
    <t>01.51.064.0020</t>
  </si>
  <si>
    <t>תא קליטה ראשי במידות 80/50 ס"מ ובעומק מעל 1.25 מ' ועד 2.0 מ', לרבות אבן שפה מיצקת, מס' רשתות 1 ומסגרת, לעומס 25 טון C250</t>
  </si>
  <si>
    <t>01.51.064.0030</t>
  </si>
  <si>
    <t>תוספת לתא קליטה ראשי עבור תא קליטה אמצעי/סופי במידות 80/50 ס"מ ובעומק פנים 0.45 מ', לרבות אבן שפה מיצקת, מס' רשתות 1 ומסגרת, לעומס 25 טון C250</t>
  </si>
  <si>
    <t>01.51.064.0050</t>
  </si>
  <si>
    <t>תא קליטה ראשי במידות 76/37 ס"מ ובעומק 1.25 מ' ללא אבן שפה, מס' רשתות 1 ומסגרת, לעומס 25 טון C250</t>
  </si>
  <si>
    <t>01.51.064.0060</t>
  </si>
  <si>
    <t>תוספת לתא קליטה ראשי עבור תא קליטה אמצעי/סופי במידות 76/37 ס"מ ובעומק פנים 0.51 מ', ללא אבן שפה, מס' רשתות 1 ומסגרת, לעומס 25 טון C250</t>
  </si>
  <si>
    <t>01.51.064.9010</t>
  </si>
  <si>
    <t>תא קליטה ראשי מרכיבי בטון טרומיים/מבטון יצוק באתר, דוגמת MD-5, במידות 80X80 ס''מ או 78X78 ס"מ עם רשת מלבנית מיצקת ברזל ואבן צד, בעומק עד 2 מ'</t>
  </si>
  <si>
    <t>01.51.064.9020</t>
  </si>
  <si>
    <t>תא קליטה ראשי מרכיבי בטון טרומיים/מבטון יצוק באתר, דוגמת MD-25, במידות 80X80 ס''מ או 78X78 ס"מ עם רשת מלבנית מיצקת ברזל וללא אבן צד, בעומק עד 2 מ'</t>
  </si>
  <si>
    <t>01.51.064.9030</t>
  </si>
  <si>
    <t>תא ניקוז משולב מרכיבי בטון טרומיים/מבטון יצוק באתר, גודמת MD-8, במידות 100X120 ס''מ עם רשת מלבנית מיצקת ברזל ואבן צד, בעומק עד 2 מ'</t>
  </si>
  <si>
    <t>01.51.064.9040</t>
  </si>
  <si>
    <t>תא ניקוז משולב מרכיבי בטון טרומיים/מבטון יצוק באתר, דוגמת MD-8, במידות 100X120 ס''מ עם רשת מלבנית מיצקת ברזל ואבן צד, בעומק מעל 2.01 ועד 3 מ'</t>
  </si>
  <si>
    <t>01.51.064.9050</t>
  </si>
  <si>
    <t>תא ניקוז משולב מרכיבי בטון טרומיים/מבטון יצוק באתר, דוגמת MD-8, במידות 100X120 ס''מ עם רשת מלבנית מיצקת ברזל וללא אבן צד, בעומק מעל 2.01 ועד 3 מ'</t>
  </si>
  <si>
    <t>סה"כ לתאי בקרה - תפיסה (קולטנים)</t>
  </si>
  <si>
    <t>01.51.071</t>
  </si>
  <si>
    <t>ייצוב, חיפוי ודיפון מדרונות, קרקע טבעית ותעלות</t>
  </si>
  <si>
    <t>01.51.071.0210</t>
  </si>
  <si>
    <t>ייצוב מדרונות ברצועות ייצוב מסוג "גאוקו 20" (Geoco) או ש"ע במערך מעויינים, בגובה 20 ס"מ ובאורך צלע 1.80 מ', מסיבי קוקוס במשקל 200 גר'/מ"ר, לרבות עיגון (לא כולל אדמה גננית)</t>
  </si>
  <si>
    <t>סה"כ לייצוב, חיפוי ודיפון מדרונות, קרקע טבעית ותעלות</t>
  </si>
  <si>
    <t>01.51.081</t>
  </si>
  <si>
    <t>תמרור ושילוט</t>
  </si>
  <si>
    <t>01.51.081.0015</t>
  </si>
  <si>
    <t>תמרור אזהרה זוהר מחזיר אור מסוג עירוני, דרגת מחזיר אור RA1 לפי ת"י 12899 חלק 1, ללא עמוד</t>
  </si>
  <si>
    <t>01.51.081.0017</t>
  </si>
  <si>
    <t>תמרור הוריה זוהר מחזיר אור מסוג עירוני, דרגת מחזיר אור RA1 לפי ת"י 12899 חלק 1, ללא עמוד</t>
  </si>
  <si>
    <t>01.51.081.0018</t>
  </si>
  <si>
    <t>תמרור זכות קדימה זוהר מחזיר אור מסוג עירוני, דרגת מחזיר אור RA1 לפי ת"י 12899 חלק 1, ללא עמוד</t>
  </si>
  <si>
    <t>01.51.081.0019</t>
  </si>
  <si>
    <t>תמרור מודיעין זוהר מחזיר אור מסוג עירוני, דרגת מחזיר אור RA1 לפי ת"י 12899 חלק 1, ללא עמוד</t>
  </si>
  <si>
    <t>01.51.081.0020</t>
  </si>
  <si>
    <t>תמרור איסורים והגבלות זוהר מחזיר אור מסוג עירוני, דרגת מחזיר אור RA1 לפי ת"י 12899 חלק 1, ללא עמוד</t>
  </si>
  <si>
    <t>01.51.081.0021</t>
  </si>
  <si>
    <t>תמרור תחבורה ציבורית זוהר מחזיר אור מסוג עירוני, דרגת מחזיר אור RA1 לפי ת"י 12899 חלק 1, ללא עמוד</t>
  </si>
  <si>
    <t>01.51.081.0050</t>
  </si>
  <si>
    <t>עמוד מגולוון קוטר "3 לתמרור מסוג עירוני, כולל יסוד ופקק בחלק העליון</t>
  </si>
  <si>
    <t>01.51.081.1521</t>
  </si>
  <si>
    <t>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t>
  </si>
  <si>
    <t>סה"כ לתמרור ושילוט</t>
  </si>
  <si>
    <t>01.51.082</t>
  </si>
  <si>
    <t>צביעה וסימון דרכים ומסלולים</t>
  </si>
  <si>
    <t>01.51.082.0009</t>
  </si>
  <si>
    <t>צביעת קווים ברוחב 10 ס"מ בצבע חד רכיבי לבן/צהוב מלא/מקווקו, לרבות אחריות 6 חודשים</t>
  </si>
  <si>
    <t>01.51.082.0025</t>
  </si>
  <si>
    <t>צביעת קווים ברוחב 20 ס"מ בצבע חד רכיבי לבן/צהוב מלא/מקווקו, לרבות אחריות 6 חודשים</t>
  </si>
  <si>
    <t>01.51.082.0030</t>
  </si>
  <si>
    <t>צביעת קווים ברוחב 30 ס"מ בצבע חד רכיבי לבן/צהוב מלא/מקווקו, לרבות אחריות 12 חודשים</t>
  </si>
  <si>
    <t>01.51.082.0210</t>
  </si>
  <si>
    <t>צביעת מעברי חצייה (קווים ברוחב 50 ס"מ)בצבע חד רכיבי לבן/צהוב, לרבות אחריות 6 חודשים</t>
  </si>
  <si>
    <t>01.51.082.0220</t>
  </si>
  <si>
    <t>צביעת קווי עצירה ברוחב 50 ס"מ בצבע חד רכיבי לבן/צהוב, לרבות אחריות 6 חודשים</t>
  </si>
  <si>
    <t>01.51.082.0300</t>
  </si>
  <si>
    <t>צביעת חץ בודד בצבע חד רכיבי לבן/צהוב, לרבות אחריות 6 חודשים</t>
  </si>
  <si>
    <t>01.51.082.0310</t>
  </si>
  <si>
    <t>צביעת חץ כפול בצבע חד רכיבי לבן/צהוב, לרבות אחריות 6 חודשים</t>
  </si>
  <si>
    <t>01.51.082.0320</t>
  </si>
  <si>
    <t>צביעת חץ משולש בצבע חד רכיבי לבן/צהוב, לרבות אחריות 6 חודשים</t>
  </si>
  <si>
    <t>01.51.082.0400</t>
  </si>
  <si>
    <t>צביעת אבני שפה בצבע חד רכיבי לבן/צהוב, לרבות אחריות 6 חודשים</t>
  </si>
  <si>
    <t>01.51.082.0470</t>
  </si>
  <si>
    <t>סימון סמל אופניים מתוך תמרור 804, בצבע חד רכיבי לבן</t>
  </si>
  <si>
    <t>01.51.082.0507</t>
  </si>
  <si>
    <t>נגיש- סימון מסגרת לרחבת היערכות בתחנות אוטובוס עבור אנשים עם מוגבלות הנעזרים בכיסא גלגלים, המסגרת במידות 200/250 ס"מ בצבע כחול, לרבות צביעה בשבלונה של סמל נכים בצבע לבן על רקע כחול במידות 60/60 ס"מ, לרבות אחריות 12 חודשים</t>
  </si>
  <si>
    <t>01.51.082.1810</t>
  </si>
  <si>
    <t>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t>
  </si>
  <si>
    <t>01.51.082.2210</t>
  </si>
  <si>
    <t>סימון סמל אופניים תמרור 804 (סמל אופניים וחץ), בגוון לבן, ע"י מדבקות עשויות מיריעות תרמופלסטיות ליישום בהתכה, מסוג "Tecmark" תוצרת "סימונים לישראל" או ש"ע, לרבות אחריות 36 חודשים.</t>
  </si>
  <si>
    <t>01.51.082.9000</t>
  </si>
  <si>
    <t>צביעת מעויין בצבע צהוב (תמרור 503), לרבות אחריות 12 חודשים</t>
  </si>
  <si>
    <t>01.51.082.9001</t>
  </si>
  <si>
    <t>פס סימון אדום ברוחב 1.30 מטר לסימון נת"צ על פי מפרט לחומר הגוונה אדום בנתיבי תחבורה ציבורית של משרד התחבורה - מחירון נת"א</t>
  </si>
  <si>
    <t>סה"כ לצביעה וסימון דרכים ומסלולים</t>
  </si>
  <si>
    <t>01.51.083</t>
  </si>
  <si>
    <t>עיצוב אספלט דקורטיבי</t>
  </si>
  <si>
    <t>01.51.083.0101</t>
  </si>
  <si>
    <t>ציפוי צבעוני על אספלט או בטון בפולימר אקרילי מחוזק אפוקסי צבעוני מסוג "Street Bond 150" או ש"ע, בשטח מעל 300 מ"ר, לפרט חלקי (כגון שביל אופניים, שטח החלקה לגלגיליות, שביל הליכה)</t>
  </si>
  <si>
    <t>01.51.083.0170</t>
  </si>
  <si>
    <t>תוספת עבור פריימר להגברת הדבקה למשטחי בטון או אספלט שחוק מסוג "Street Bond Concrete Primer WB"</t>
  </si>
  <si>
    <t>סה"כ לעיצוב אספלט דקורטיבי</t>
  </si>
  <si>
    <t>סה"כ לסלילת כבישים ורחבות</t>
  </si>
  <si>
    <t>01.57</t>
  </si>
  <si>
    <t>קווי מים, ביוב ותיעול</t>
  </si>
  <si>
    <t>01.57.011</t>
  </si>
  <si>
    <t>צינורות פלדה לאספקת מים</t>
  </si>
  <si>
    <t>01.57.011.0151</t>
  </si>
  <si>
    <t>צינורות פלדה קוטר "3,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</si>
  <si>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01.57.011.0152</t>
  </si>
  <si>
    <t>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</si>
  <si>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01.57.011.0153</t>
  </si>
  <si>
    <t>צינורות פלדה קוטר 6",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</si>
  <si>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01.57.011.0164</t>
  </si>
  <si>
    <t>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</si>
  <si>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01.57.011.0165</t>
  </si>
  <si>
    <t>צינורות פלדה קוטר "12,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</si>
  <si>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01.57.011.0167</t>
  </si>
  <si>
    <t>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t>
  </si>
  <si>
    <t>01.57.011.0210</t>
  </si>
  <si>
    <t>צינורות פלדה קוטר "24, עובי דופן "1/4, עם עטיפה חיצונית פוליאתילן שחול תלת שכבתי דוגמת "טריו" או "APC-3" או ש"ע וציפוי פנים מלט צמנט, לא כולל ספחים למעט מחברים, מונחים בקרקע בעומק עד 2.25 מ', לרבות עבודות חפירה, עטיפת חול ומילוי חוזר</t>
  </si>
  <si>
    <t>01.57.011.0910</t>
  </si>
  <si>
    <t>תוספת לצינורות מים מפלדה קוטר "18-"16 עבור עומק נוסף של 0.5 מ' - עד לעומק 2.25 מ'</t>
  </si>
  <si>
    <t>01.57.011.0920</t>
  </si>
  <si>
    <t>תוספת לצינורות מים מפלדה קוטר "24-"20 עבור עומק נוסף של 0.5 מ' - עד לעומק 2.25 מ'</t>
  </si>
  <si>
    <t>01.57.011.0940</t>
  </si>
  <si>
    <t>תוספת לצינורות מים מפלדה קוטר "18-"16 עבור עומק נוסף של 0.5 מ' - לכל עומק מעל 2.25 מ'</t>
  </si>
  <si>
    <t>01.57.011.3470</t>
  </si>
  <si>
    <t>התקנה בלבד של ספחים שונים כגון: קשתות, הסתעפויות, מעברים וכד' לצינורות פלדה עם ציפוי פנים ועטיפה חיצונית וחיבור בריתוך,קוטר "16</t>
  </si>
  <si>
    <t>01.57.011.3510</t>
  </si>
  <si>
    <t>התקנה בלבד של ספחים שונים כגון: קשתות, הסתעפויות, מעברים וכד' לצינורות פלדה עם ציפוי פנים ועטיפה חיצונית וחיבור בריתוך,קוטר "24</t>
  </si>
  <si>
    <t>סה"כ לצינורות פלדה לאספקת מים</t>
  </si>
  <si>
    <t>01.57.012</t>
  </si>
  <si>
    <t>צינורות פלסטיים לאספקת מים</t>
  </si>
  <si>
    <t>01.57.012.0520</t>
  </si>
  <si>
    <t>צינורות פוליאתילן קוטר 110 מ"מ, מסוג 100-PE "מריפלקס", 11-SDR דרג 16 או ש"ע, לא כולל ספחים למעט מחברים, מונחים בקרקע בעומק עד 1.25 מ', לרבות עבודות חפירה, עטיפת חול ומילוי חוזר</t>
  </si>
  <si>
    <t>01.57.012.0540</t>
  </si>
  <si>
    <t>צינורות פוליאתילן קוטר 225 מ"מ, מסוג 100-PE "מריפלקס", 11-SDR דרג 16 או ש"ע, לא כולל ספחים למעט מחברים, מונחים בקרקע בעומק עד 1.25 מ', לרבות עבודות חפירה, עטיפת חול ומילוי חוזר</t>
  </si>
  <si>
    <t>01.57.012.0550</t>
  </si>
  <si>
    <t>צינורות פוליאתילן קוטר 250 מ"מ, מסוג 100-PE "מריפלקס", 11-SDR דרג 16 או ש"ע, לא כולל ספחים למעט מחברים, מונחים בקרקע בעומק עד 1.25 מ', לרבות עבודות חפירה, עטיפת חול ומילוי חוזר</t>
  </si>
  <si>
    <t>01.57.012.0560</t>
  </si>
  <si>
    <t>צינורות פוליאתילן קוטר 315 מ"מ, מסוג 100-PE "מריפלקס", 11-SDR דרג 16 או ש"ע, לא כולל ספחים למעט מחברים, מונחים בקרקע בעומק עד 1.25 מ', לרבות עבודות חפירה, עטיפת חול ומילוי חוזר</t>
  </si>
  <si>
    <t>01.57.012.3221</t>
  </si>
  <si>
    <t>מעברים לצינורות פוליאתילן מסוג PE-100 "מריפלקס" או "פקסגול" או ש"ע, דרג 16, קוטר 110 מ"מ</t>
  </si>
  <si>
    <t>01.57.012.3400</t>
  </si>
  <si>
    <t>זווית 90 או 45 מעלות לצינורות פוליאתילן מסוג PE-100 "מריפלקס" או "פקסגול" או ש"ע, דרג 16, קוטר 225 מ"מ</t>
  </si>
  <si>
    <t>01.57.012.3560</t>
  </si>
  <si>
    <t>הסתעפות או הסתעפות מעבר (כולל מצמד/מופה חשמלית) לצינורות פוליאתילן מסוג PE-100 "מריפלקס" או "פקסגול" או ש"ע, דרג 16, קוטר 250 מ"מ</t>
  </si>
  <si>
    <t>סה"כ לצינורות פלסטיים לאספקת מים</t>
  </si>
  <si>
    <t>01.57.014</t>
  </si>
  <si>
    <t>חיבור קווי מים</t>
  </si>
  <si>
    <t>01.57.014.0010</t>
  </si>
  <si>
    <t>חיבור קו מים חדש מצינור פלדה קוטר "3 לקו קיים מצינור פלדה קוטר "3,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</si>
  <si>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01.57.014.0020</t>
  </si>
  <si>
    <t>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</si>
  <si>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01.57.014.0050</t>
  </si>
  <si>
    <t>חיבור קו מים חדש מצינור פלדה קוטר "6 לקו קיים מצינור פלדה קוטר "6,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</si>
  <si>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01.57.014.0100</t>
  </si>
  <si>
    <t>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</si>
  <si>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01.57.014.0140</t>
  </si>
  <si>
    <t>חיבור קו מים חדש מצינור פלדה קוטר "12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</si>
  <si>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01.57.014.0170</t>
  </si>
  <si>
    <t>חיבור קו מים חדש מצינור פלדה קוטר "16 לקו קיים מצינור פלדה קוטר "16,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</si>
  <si>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01.57.014.0192</t>
  </si>
  <si>
    <t>חיבור קו מים חדש מצינור פלדה קוטר "24 לקו קיים מצינור פלדה קוטר "24,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</si>
  <si>
    <t>01.57.014.0370</t>
  </si>
  <si>
    <t>חיבור קו מים חדש מצינור פוליאתילן קוטר 110 מ"מ לקו קיים מצינור פוליאתילן קוטר 110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</si>
  <si>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01.57.014.0405</t>
  </si>
  <si>
    <t>חיבור קו מים חדש מצינור פוליאתילן קוטר 250 מ"מ לקו קיים מצינור פוליאתילן קוטר 250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</si>
  <si>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01.57.014.0420</t>
  </si>
  <si>
    <t>חיבור קו מים חדש מצינור פוליאתילן קוטר 315 מ"מ לקו קיים מצינור פוליאתילן קוטר 315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</si>
  <si>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01.57.014.0430</t>
  </si>
  <si>
    <t>חיבור קו מים חדש מצינור פוליאתילן קוטר 355 מ"מ לקו קיים מצינור פוליאתילן קוטר 355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t>
  </si>
  <si>
    <t>סה"כ לחיבור קווי מים</t>
  </si>
  <si>
    <t>01.57.021</t>
  </si>
  <si>
    <t>מגופים, מפעילים חשמליים למגופים ו-"גמל" מים</t>
  </si>
  <si>
    <t>01.57.021.0170</t>
  </si>
  <si>
    <t>מגוף טריז צר קוטר "3 עשוי ברזל יציקה, עם ציפוי פנים וחוץ ניילון 11 (רילסן) ללחץ עבודה של 16 אטמ', לרבות אוגנים נגדיים</t>
  </si>
  <si>
    <t>01.57.021.0175</t>
  </si>
  <si>
    <t>מגוף טריז צר קוטר "4 עשוי ברזל יציקה, עם ציפוי פנים וחוץ ניילון 11 (רילסן) ללחץ עבודה של 16 אטמ', לרבות אוגנים נגדיים</t>
  </si>
  <si>
    <t>01.57.021.0185</t>
  </si>
  <si>
    <t>מגוף טריז צר קוטר "8 עשוי ברזל יציקה, עם ציפוי פנים וחוץ ניילון 11 (רילסן) ללחץ עבודה של 16 אטמ', לרבות אוגנים נגדיים</t>
  </si>
  <si>
    <t>01.57.021.0190</t>
  </si>
  <si>
    <t>מגוף טריז צר קוטר "10 עשוי ברזל יציקה, עם ציפוי פנים וחוץ ניילון 11 (רילסן) ללחץ עבודה של 16 אטמ', לרבות אוגנים נגדיים</t>
  </si>
  <si>
    <t>01.57.021.0191</t>
  </si>
  <si>
    <t>מגוף טריז צר קוטר "12 עשוי ברזל יציקה, עם ציפוי פנים וחוץ ניילון 11 (רילסן) ללחץ עבודה של 16 אטמ', לרבות אוגנים נגדיים</t>
  </si>
  <si>
    <t>01.57.021.0193</t>
  </si>
  <si>
    <t>מגוף טריז צר קוטר "16 עשוי ברזל יציקה, עם ציפוי פנים וחוץ ניילון 11 (רילסן) ללחץ עבודה של 16 אטמ', לרבות אוגנים נגדיים</t>
  </si>
  <si>
    <t>01.57.021.0199</t>
  </si>
  <si>
    <t>מגוף טריז צר קוטר "24 עשוי ברזל יציקה, עם ציפוי פנים וחוץ ניילון 11 (רילסן) ללחץ עבודה של 16 אטמ', לרבות אוגנים נגדיים</t>
  </si>
  <si>
    <t>01.57.021.0530</t>
  </si>
  <si>
    <t>"גמל" עילי קוטר "8, לרבות קטעי צנרת באורך עד 5 מ', 4 זויות 90 מעלות, ריתוכים וצביעת ה"גמל" (ללא אביזרים כגון מגופים ושסתומים) לרבות חיבור לקו מים, מותקן מושלם</t>
  </si>
  <si>
    <t>סה"כ למגופים, מפעילים חשמליים למגופים ו-"גמל" מים</t>
  </si>
  <si>
    <t>01.57.022</t>
  </si>
  <si>
    <t>שסתומים ומסננים בקווי מים</t>
  </si>
  <si>
    <t>01.57.022.0502</t>
  </si>
  <si>
    <t>שסתום אוויר משולב למים קוטר "3 עשוי ברזל יציקה דגם "D-050" או ש"ע, ללחץ עבודה של 16 אטמ', לרבות אוגנים נגדיים, אטמים וברגי עיגון</t>
  </si>
  <si>
    <t>01.57.022.1030</t>
  </si>
  <si>
    <t>מסנן/מלכודת אבנים אלכסוני קוטר "8 עשוי ברזל יציקה דגם "V251" או ש"ע מאוגן עם רשת פנימית מפלב"מ 304 (נירוסטה), ללחץ עבודה של 16 אטמ', עם ציפוי רילסן, לרבות אוגנים נגדיים</t>
  </si>
  <si>
    <t>01.57.022.9010</t>
  </si>
  <si>
    <t>תוספות למערכת הקטנת לחץ עבור ספחים, מעברי קוטר, מעברים מפלדה לפוליאתילן, כולל ברזים אלכסוניים, גידור,צביעה, והכל עבור ביצוע מושלם לפי הפרט.</t>
  </si>
  <si>
    <t>01.57.022.9020</t>
  </si>
  <si>
    <t>תוספת עבור פירוק מערכת הקטנת לחץ קיימת, כולל הגידור הקיים, חיתוך צנרת על קרקעית, איטום הצנרת הנותרת תת"ק, והחזרת האביזרים לתאגיד ו/או סילוק האביזרים לאתר פסולת מורשה</t>
  </si>
  <si>
    <t>סה"כ לשסתומים ומסננים בקווי מים</t>
  </si>
  <si>
    <t>01.57.025</t>
  </si>
  <si>
    <t>מדי מים, מקטיני ופורקי לחץ וחיוצים מונוליטיים</t>
  </si>
  <si>
    <t>01.57.025.0530</t>
  </si>
  <si>
    <t>מקטיני לחץ מסוג "B720" תוצרת "ברמד" או ש"ע קוטר "8 מיצקת ספרו/ ברזל עם ציפוי אפוקסי למים קרים וחמים, לרבות ברז מחט ומד לחץ מתאים</t>
  </si>
  <si>
    <t>01.57.025.0650</t>
  </si>
  <si>
    <t>מגוף פורק לחץ הידראולי לשחרור לחץ מהיר מסוג "73Q" תוצרת "ברמד" או ש"ע קוטר "2 עשוי ספרו/ברזל יציקה עם ציפוי אפוקסי</t>
  </si>
  <si>
    <t>סה"כ למדי מים, מקטיני ופורקי לחץ וחיוצים מונוליטיים</t>
  </si>
  <si>
    <t>01.57.026</t>
  </si>
  <si>
    <t>ברזי כיבוי אש (הידרנטים) מחוץ לבניין</t>
  </si>
  <si>
    <t>01.57.026.0023</t>
  </si>
  <si>
    <t>ברז כיבוי אש (הידרנט) חיצוני בודד קוטר "3, מחובר ע"י אוגן, לרבות זקף קוטר "4, אוגן תחתון במידה ונדרש, גוש בטון לעיגון, מצמד שטורץ וחיבור לקו מים</t>
  </si>
  <si>
    <t>01.57.026.0070</t>
  </si>
  <si>
    <t>תוספת עבור מתקן שבירה על זקף קוטר "4, למניעת הצפה</t>
  </si>
  <si>
    <t>סה"כ לברזי כיבוי אש (הידרנטים) מחוץ לבניין</t>
  </si>
  <si>
    <t>01.57.027</t>
  </si>
  <si>
    <t>תאים לאביזרים</t>
  </si>
  <si>
    <t>01.57.027.0020</t>
  </si>
  <si>
    <t>תא לאביזרים מחוליות טרומיות, קוטר פנימי 60 ס"מ, ובעומק עד 75 ס"מ עם מכסה ב.ב. קוטר 50 ס"מ, ממין B125 (12.5 טון) ורצפת חצץ, לרבות עבודות חפירה ומילוי חוזר</t>
  </si>
  <si>
    <t>01.57.027.0030</t>
  </si>
  <si>
    <t>תא לאביזרים מחוליות טרומיות, קוטר פנימי 80 ס"מ, ובעומק עד 1.25 מ' עם מכסה ב.ב. קוטר 50 ס"מ, ממין B125 (12.5 טון) ורצפת חצץ, לרבות עבודות חפירה ומילוי חוזר</t>
  </si>
  <si>
    <t>01.57.027.0050</t>
  </si>
  <si>
    <t>תא לאביזרים מחוליות טרומיות, קוטר פנימי 100 ס"מ, ובעומק עד 1.75 מ' עם מכסה ב.ב. קוטר 50 ס"מ, ממין B125 (12.5 טון) ורצפת חצץ, לרבות עבודות חפירה ומילוי חוזר</t>
  </si>
  <si>
    <t>01.57.027.0070</t>
  </si>
  <si>
    <t xml:space="preserve">תא לאביזרים מחוליות טרומיות, קוטר פנימי 150 ס"מ, ובעומק עד 1.75 מ' עם מכסה ב.ב. 
קוטר 50 ס"מ, ממין B125 (12.5 טון) ורצפת חצץ, לרבות עבודות חפירה ומילוי חוזר</t>
  </si>
  <si>
    <t>סה"כ לתאים לאביזרים</t>
  </si>
  <si>
    <t>01.57.031</t>
  </si>
  <si>
    <t>צינורות פלדה לביוב ותיעול</t>
  </si>
  <si>
    <t>01.57.031.2900</t>
  </si>
  <si>
    <t>צינורות פלדה קוטר 14", עובי דופן "3/16, עם ציפוי פנים צמנט רב אלומינה ועטיפה חיצונית בטון דחוס דוגמת "APC-4" או ש"ע, בעובי 19 מ"מ, לא כולל ספחים למעט מחברים, מונחים בקרקע בעומק עד 1.25 מ', לרבות עבודות חפירה, עטיפת חול ומילוי חוזר</t>
  </si>
  <si>
    <t>סה"כ לצינורות פלדה לביוב ותיעול</t>
  </si>
  <si>
    <t>01.57.032</t>
  </si>
  <si>
    <t>צינורות P.V.C ופוליאתילן לביוב ותיעול</t>
  </si>
  <si>
    <t>01.57.032.0210</t>
  </si>
  <si>
    <t>צינורות P.V.C לביוב, מסוג "מריביב עבה" SN-8 או ש"ע, קוטר 200 מ"מ, לפי ת"י 884, לא כולל ספחים למעט מחברים, מונחים בקרקע בעומק מעל 1.25 מ' ועד 1.75 מ', לרבות עבודות חפירה, עטיפת חול ומילוי חוזר</t>
  </si>
  <si>
    <t>01.57.032.0310</t>
  </si>
  <si>
    <t>צינורות P.V.C לביוב, מסוג "מריביב עבה" SN-8 או ש"ע, קוטר 250 מ"מ, לפי ת"י 884, לא כולל ספחים למעט מחברים, מונחים בקרקע בעומק מעל 1.25 מ' ועד 1.75 מ', לרבות עבודות חפירה, עטיפת חול ומילוי חוזר</t>
  </si>
  <si>
    <t>01.57.032.0320</t>
  </si>
  <si>
    <t>צינורות P.V.C לביוב, מסוג "מריביב עבה" SN-8 או ש"ע, קוטר 250 מ"מ, לפי ת"י 884, לא כולל ספחים למעט מחברים, מונחים בקרקע בעומק מעל 1.75 מ' ועד 2.25 מ', לרבות עבודות חפירה, עטיפת חול ומילוי חוזר</t>
  </si>
  <si>
    <t>01.57.032.0912</t>
  </si>
  <si>
    <t>צינורות P.V.C לביוב, מסוג "מריביב עבה" SN-8 או ש"ע, קוטר 710 מ"מ, לפי ת"י 884, לא כולל ספחים למעט מחברים, מונחים בקרקע בעומק מעל 1.75 מ' ועד 2.25 מ', לרבות עבודות חפירה, עטיפת חול ומילוי חוזר</t>
  </si>
  <si>
    <t>01.57.032.0913</t>
  </si>
  <si>
    <t>צינורות P.V.C לביוב, מסוג "מריביב עבה" SN-8 או ש"ע, קוטר 710 מ"מ, לפי ת"י 884, לא כולל ספחים למעט מחברים, מונחים בקרקע בעומק מעל 2.25 מ' ועד 2.75 מ', לרבות עבודות חפירה, עטיפת חול ומילוי חוזר</t>
  </si>
  <si>
    <t>01.57.032.1882</t>
  </si>
  <si>
    <t>צינורות U-PVC דרג 10 מסוג "מרידור" או ש"ע, קוטר 315 מ"מ, חיבור בהדבקה, לא כולל ספחים למעט מחברים, מונחים בקרקע בעומק מעל 1.25 מ' ועד 1.75 מ', לרבות עבודות חפירה, עטיפת חול ומילוי חוזר</t>
  </si>
  <si>
    <t>סה"כ לצינורות P.V.C ופוליאתילן לביוב ותיעול</t>
  </si>
  <si>
    <t>01.57.042</t>
  </si>
  <si>
    <t>שוחות בקרה עגולות לביוב מחוליות טרומיות</t>
  </si>
  <si>
    <t>01.57.042.0030</t>
  </si>
  <si>
    <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</si>
  <si>
    <t>01.57.042.0040</t>
  </si>
  <si>
    <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1.75 מ' ועד 2.25 מ' לרבות עבודות חפירה ומילוי חוזר</t>
  </si>
  <si>
    <t>01.57.042.0100</t>
  </si>
  <si>
    <t>שוחות בקרה עגולות מחוליות ותחתית טרומיות מבטון לפי ת"י 658 בקוטר פנימי 125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t>
  </si>
  <si>
    <t>01.57.042.0200</t>
  </si>
  <si>
    <t>שוחות בקרה עגולות מחוליות ותחתית טרומיות מבטון לפי ת"י 658 בקוטר פנימי 150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2.75 מ' ועד 3.25 מ' לרבות עבודות חפירה ומילוי חוזר</t>
  </si>
  <si>
    <t>01.57.042.0300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</si>
  <si>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עד 2.25 מ' לרבות עבודות חפירה ומילוי חוזר</t>
  </si>
  <si>
    <t>01.57.042.0310</t>
  </si>
  <si>
    <t>שוחות בקרה עגולות מחוליות ותחתית טרומיות מבטון לפי ת"י 658 בקוטר פנימי 180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t>
  </si>
  <si>
    <t>01.57.042.0480</t>
  </si>
  <si>
    <t>שוחות בקרה עגולות מחוליות ותחתית טרומיות מבטון לפי ת"י 658 בקוטר פנימי 240-250 ס"מ עם תקרה כבדה ומכסה ב.ב. קוטר 60 ס"מ ממין D400 (40 טון), שלבי דריכה/סולם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עד 3.25 מ', לרבות עבודות חפירה ומילוי חוזר</t>
  </si>
  <si>
    <t>01.57.042.1000</t>
  </si>
  <si>
    <t>ביטול שוחות בקרה בקוטר עד 100 ס"מ ובעומק עד 1.75, לרבות פירוק התקרה, מילוי הבור עם חול או מצע מהודק, ניתוק מצינור בכניסה ושאיבת המים מתוכו</t>
  </si>
  <si>
    <t>01.57.042.1010</t>
  </si>
  <si>
    <t>ביטול שוחות בקרה בקוטר 110-125 ס"מ ובעומק עד 1.75, לרבות פירוק התקרה, מילוי הבור עם חול או מצע מהודק, ניתוק מצינור בכניסה ושאיבת המים מתוכו</t>
  </si>
  <si>
    <t>01.57.042.1030</t>
  </si>
  <si>
    <t>ביטול שוחות בקרה בקוטר 180 ס"מ ובעומק עד 2.25 מ', לרבות פירוק התקרה, מילוי הבור עם חול או מצע מהודק, ניתוק מצינור בכניסה ושאיבת המים מתוכו</t>
  </si>
  <si>
    <t>01.57.042.1230</t>
  </si>
  <si>
    <t>החלפת תקרת שוחת בקרה קוטר פנים 80-100 ס"מ לתקרה כבדה ומכסה ב.ב. קוטר 60 ס"מ ממין D400 (40 טון), לרבות כל העבודות הנדרשות לביצוע מושלם</t>
  </si>
  <si>
    <t>סה"כ לשוחות בקרה עגולות לביוב מחוליות טרומיות</t>
  </si>
  <si>
    <t>01.57.043</t>
  </si>
  <si>
    <t>תוספות לשוחות בקרה לביוב</t>
  </si>
  <si>
    <t>01.57.043.0010</t>
  </si>
  <si>
    <t>תוספת לשוחה מבטון בקוטר 80 ס"מ עבור תקרה כבדה ומכסה ב.ב. בקוטר 50 ס"מ לעומס 40 טון D400 במקום לעומס 12.5 טון B125</t>
  </si>
  <si>
    <t>01.57.043.0102</t>
  </si>
  <si>
    <t>תוספת לשוחה מבטון בקוטר 100 ס"מ עבור תקרה כבדה ומכסה ב.ב. בקוטר 60 ס"מ לעומס 40 טון D400 במקום לעומס 12.5 טון B125</t>
  </si>
  <si>
    <t>01.57.043.0342</t>
  </si>
  <si>
    <t>תוספת לשוחה עבור מכסה ברזל יציקה קוטר 60 ס"מ לעומס 40 טון D400 במקום מכסה ב.ב לעומס 12.5 טון B125</t>
  </si>
  <si>
    <t>01.57.043.1520</t>
  </si>
  <si>
    <t>תוספת לשוחה מחוליות טרומיות עבור מחבר שוחה מגומי EPDM מסוג "איטוביב" או "פרס-סיל" או "F905" או ש"ע לצינורות קוטר 200-225 מ"מ ("8) מפלדה, פלסטיק או פיברגלס, במקום אטם רגיל</t>
  </si>
  <si>
    <t>01.57.043.1530</t>
  </si>
  <si>
    <t>תוספת לשוחה מחוליות טרומיות עבור מחבר שוחה מגומי EPDM מסוג "איטוביב" או "פרס-סיל" או "F905" או ש"ע לצינורות קוטר 250-280 מ"מ ("10) מפלדה, פלסטיק או פיברגלס, במקום אטם רגיל</t>
  </si>
  <si>
    <t>01.57.043.1595</t>
  </si>
  <si>
    <t>תוספת לשוחה מחוליות טרומיות עבור מחבר שוחה מגומי EPDM מסוג "איטוביב" או "פרס-סיל" או "F905" או ש"ע לצינורות קוטר 710 מ"מ ("28) מפלדה, פלסטיק או פיברגלס, במקום אטם רגיל</t>
  </si>
  <si>
    <t>01.57.043.2200</t>
  </si>
  <si>
    <t>תוספת לשוחת בקרה עבור קידוח פתחים לצינור משנה, מעבר ל-2 הקידוחים לחיבור צינור קו ראשי הכלולים במחיר השוחה. פתח/פתחי המשנה יבוצעו בתחתית השוחה או בחוליות (עגולות או מלבניות), קוטר הפתח מ- 160 מ"מ ועד 250 מ"מ, לרבות מחבר צינור לשוחה והתחברות</t>
  </si>
  <si>
    <t>01.57.043.2620</t>
  </si>
  <si>
    <t>תוספת לשוחת בקרה מבטון טרום או יצוק או מפוליאתילן, קוטר פנימי 100 ס"מ עבור בנייתה על קו ביוב קיים בעומק מעל 1.75 מ' ועד 2.25 מ'</t>
  </si>
  <si>
    <t>01.57.043.2740</t>
  </si>
  <si>
    <t>תוספת לשוחת בקרה מבטון טרום או יצוק קוטר פנימי 180 ס"מ עבור בנייתה על קו ביוב קיים בעומק מעל 2.25 מ' ועד 2.75 מ'</t>
  </si>
  <si>
    <t>סה"כ לתוספות לשוחות בקרה לביוב</t>
  </si>
  <si>
    <t>01.57.047</t>
  </si>
  <si>
    <t>חיבור צינורות ביוב לשוחות קיימות</t>
  </si>
  <si>
    <t>01.57.047.0260</t>
  </si>
  <si>
    <t>חיבור צינור ביוב P.V.C קוטר 710 מ"מ לשוחה קיימת, לרבות חפירה בצמוד לשוחה הקיימת, עבודות החיבור, שאיבות, הטיית שפכים, מחבר שוחה, עיבוד המתעל וכל החומרים הדרושים, מותקן מושלם</t>
  </si>
  <si>
    <t>סה"כ לחיבור צינורות ביוב לשוחות קיימות</t>
  </si>
  <si>
    <t>01.57.048</t>
  </si>
  <si>
    <t>ניקוי ושטיפה של קווי ביוב ותאי בקרה</t>
  </si>
  <si>
    <t>01.57.048.0050</t>
  </si>
  <si>
    <t>ניקוי ושטיפה של קווי ביוב ותאי בקרה לביוב ע"י ביובית בהספק 240 ליטר/דקה לחץ 120 בר, לרבות צוות (מפעיל ופועל) - תשלום ליום עבודה 8 ש"ע</t>
  </si>
  <si>
    <t>י"ע</t>
  </si>
  <si>
    <t>סה"כ לניקוי ושטיפה של קווי ביוב ותאי בקרה</t>
  </si>
  <si>
    <t>01.57.051</t>
  </si>
  <si>
    <t>צינורות תיעול (ניקוז) מבטון מזוין</t>
  </si>
  <si>
    <t>01.57.051.0051</t>
  </si>
  <si>
    <t>צינורות מבטון מזוין לפי ת"י 27 סוג 1 עם אטם תיקני על ה"זכר" דרג 5 קוטר 40 ס"מ מונחים בקרקע בעומק עד 1.25 מ', לרבות עבודות חפירה, עטיפת חול ומילוי חוזר</t>
  </si>
  <si>
    <t>01.57.051.0052</t>
  </si>
  <si>
    <t>צינורות מבטון מזוין לפי ת"י 27 סוג 1 עם אטם תיקני על ה"זכר" דרג 5 קוטר 40 ס"מ מונחים בקרקע בעומק מעל 1.25 מ' ועד 1.75 מ', לרבות עבודות חפירה, עטיפת חול ומילוי חוזר</t>
  </si>
  <si>
    <t>01.57.051.0131</t>
  </si>
  <si>
    <t>צינורות מבטון מזוין לפי ת"י 27 סוג 1 עם אטם תיקני על ה"זכר" דרג 5 קוטר 50 ס"מ מונחים בקרקע בעומק מעל 1.25 מ' ועד 1.75 מ', לרבות עבודות חפירה, עטיפת חול ומילוי חוזר</t>
  </si>
  <si>
    <t>01.57.051.0132</t>
  </si>
  <si>
    <t>צינורות מבטון מזוין לפי ת"י 27 סוג 1 עם אטם תיקני על ה"זכר" דרג 5 קוטר 50 ס"מ מונחים בקרקע בעומק מעל 1.75 מ' ועד 2.25 מ', לרבות עבודות חפירה, עטיפת חול ומילוי חוזר</t>
  </si>
  <si>
    <t>01.57.051.0133</t>
  </si>
  <si>
    <t>צינורות מבטון מזוין לפי ת"י 27 סוג 1 עם אטם תיקני על ה"זכר" דרג 5 קוטר 50 ס"מ מונחים בקרקע בעומק מעל 2.25 מ' ועד 2.75 מ', לרבות עבודות חפירה, עטיפת חול ומילוי חוזר</t>
  </si>
  <si>
    <t>01.57.051.0202</t>
  </si>
  <si>
    <t>צינורות מבטון מזוין לפי ת"י 27 סוג 1 עם אטם תיקני על ה"זכר" דרג 5 קוטר 60 ס"מ מונחים בקרקע בעומק מעל 1.75 מ' ועד 2.25 מ', לרבות עבודות חפירה, עטיפת חול ומילוי חוזר</t>
  </si>
  <si>
    <t>01.57.051.0203</t>
  </si>
  <si>
    <t>צינורות מבטון מזוין לפי ת"י 27 סוג 1 עם אטם תיקני על ה"זכר" דרג 5 קוטר 60 ס"מ מונחים בקרקע בעומק מעל 2.25 מ' ועד 2.75 מ', לרבות עבודות חפירה, עטיפת חול ומילוי חוזר</t>
  </si>
  <si>
    <t>01.57.051.0204</t>
  </si>
  <si>
    <t>צינורות מבטון מזוין לפי ת"י 27 סוג 1 עם אטם תיקני על ה"זכר" דרג 5 קוטר 60 ס"מ מונחים בקרקע בעומק מעל 2.75 מ' ועד 3.25 מ', לרבות עבודות חפירה, עטיפת חול ומילוי חוזר</t>
  </si>
  <si>
    <t>01.57.051.0205</t>
  </si>
  <si>
    <t>צינורות מבטון מזוין לפי ת"י 27 סוג 1 עם אטם תיקני על ה"זכר" דרג 5 קוטר 60 ס"מ מונחים בקרקע בעומק מעל 3.25 מ' ועד 3.75 מ', לרבות עבודות חפירה, עטיפת חול ומילוי חוזר</t>
  </si>
  <si>
    <t>01.57.051.9010</t>
  </si>
  <si>
    <t>הפחתת עלויות מילוי חוזר מסעיפי צינורות ניקוז בקטרים שונים עקב שימוש ב- CLSM למילוי חוזר במקום חול/חומר מקומי, לצנרת בעומק מעל 1.25 מ' ועד 1.75 מ'</t>
  </si>
  <si>
    <t>01.57.051.9020</t>
  </si>
  <si>
    <t>הפחתת עלויות מילוי חוזר מסעיפי צינורות ניקוז בקטרים שונים עקב שימוש ב- CLSM למילוי חוזר במקום חול/חומר מקומי, לצנרת בעומק מעל 1.75 מ' ועד 2.25 מ'</t>
  </si>
  <si>
    <t>01.57.051.9030</t>
  </si>
  <si>
    <t>הפחתת עלויות מילוי חוזר מסעיפי צינורות ניקוז בקטרים שונים עקב שימוש ב- CLSM למילוי חוזר במקום חול/חומר מקומי, לצנרת בעומק מעל 2.25 מ' ועד 2.75 מ'</t>
  </si>
  <si>
    <t>01.57.051.9040</t>
  </si>
  <si>
    <t>הפחתת עלויות מילוי חוזר מסעיפי צינורות ניקוז בקטרים שונים עקב שימוש ב- CLSM למילוי חוזר במקום חול/חומר מקומי, לצנרת בעומק מעל 2.75 מ' ועד 3.25 מ'</t>
  </si>
  <si>
    <t>סה"כ לצינורות תיעול (ניקוז) מבטון מזוין</t>
  </si>
  <si>
    <t>01.57.062</t>
  </si>
  <si>
    <t>שוחות בקרה מרובעות לתיעול (ניקוז) מחוליות טרומיות</t>
  </si>
  <si>
    <t>01.57.062.0110</t>
  </si>
  <si>
    <t>שוחות בקרה מלבניות מחוליות טרומיות במידות פנים 120/100 ס"מ, עם תא שיקוע, תקרה ומכסה ב.ב. בקוטר 60 ס"מ ממין D400 (40 טון), שלבי דריכה וכל האביזרים, בעומק מעל 1.25 מ' ועד 1.75 מ', לרבות עבודות חפירה ומילוי חוזר</t>
  </si>
  <si>
    <t>01.57.062.0120</t>
  </si>
  <si>
    <t>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t>
  </si>
  <si>
    <t>01.57.062.0130</t>
  </si>
  <si>
    <t>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t>
  </si>
  <si>
    <t>01.57.062.0140</t>
  </si>
  <si>
    <t>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t>
  </si>
  <si>
    <t>01.57.062.0240</t>
  </si>
  <si>
    <t>שוחות בקרה מלבניות מחוליות טרומיות במידות פנים 120/140 ס"מ, עם תא שיקוע, תקרה ומכסה ב.ב. בקוטר 60 ס"מ ממין D400 (40 טון), שלבי דריכה וכל האביזרים, בעומק מעל 2.75 מ' ועד 3.25 מ', לרבות עבודות חפירה ומילוי חוזר</t>
  </si>
  <si>
    <t>01.57.062.0250</t>
  </si>
  <si>
    <t>שוחות בקרה מלבניות מחוליות טרומיות במידות פנים 120/140 ס"מ, עם תא שיקוע, תקרה ומכסה ב.ב. בקוטר 60 ס"מ ממין D400 (40 טון), שלבי דריכה וכל האביזרים, בעומק מעל 3.25 מ' ועד 3.75 מ', לרבות עבודות חפירה ומילוי חוזר</t>
  </si>
  <si>
    <t>01.57.062.0371</t>
  </si>
  <si>
    <t>שוחות בקרה מלבניות מחוליות טרומיות במידות פנים 120/180 ס"מ, עם תא שיקוע, תקרה ומכסה ב.ב. בקוטר 60 ס"מ ממין D400 (40 טון), שלבי דריכה וכל האביזרים, בעומק עד 2.75 מ', לרבות עבודות חפירה ומילוי חוזר</t>
  </si>
  <si>
    <t>01.57.062.1000</t>
  </si>
  <si>
    <t>תוספת לשוחת בקרה מבטון טרום או יצוק עבור בנייתה על קו ניקוז קיים קוטר 40 ס"מ</t>
  </si>
  <si>
    <t>01.57.062.1010</t>
  </si>
  <si>
    <t>תוספת לשוחת בקרה מבטון טרום או יצוק עבור בנייתה על קו ניקוז קיים קוטר 60 ס"מ</t>
  </si>
  <si>
    <t>01.57.062.1020</t>
  </si>
  <si>
    <t>תוספת לשוחת בקרה מבטון טרום או יצוק עבור בנייתה על קו ניקוז קיים קוטר 80 ס"מ</t>
  </si>
  <si>
    <t>01.57.062.3000</t>
  </si>
  <si>
    <t>פירוק שוחות בקרה מרובעות במידות 100/80 ס"מ בעומק עד 1.75 מ', לרבות מילוי בור עם חול או מצע מהודק</t>
  </si>
  <si>
    <t>01.57.062.3010</t>
  </si>
  <si>
    <t>פירוק שוחות בקרה מרובעות במידות 120/100-140 ס"מ בעומק עד 1.75 מ', לרבות מילוי הבור עם חול או מצע מהודק</t>
  </si>
  <si>
    <t>01.57.062.3310</t>
  </si>
  <si>
    <t>החלפת תקרה מרובעת במידות 130/150 ס"מ בשוחת בקרה במידות פנים 100/120 ס"מ עם פתח בקוטר 60 ס"מ (מתאים לכביש), לרבות פירוק ופינוי תקרה קיימת (לא כולל החלפת המכסה)</t>
  </si>
  <si>
    <t>סה"כ לשוחות בקרה מרובעות לתיעול (ניקוז) מחוליות טרומיות</t>
  </si>
  <si>
    <t>01.57.064</t>
  </si>
  <si>
    <t>ניקוי ושטיפה של תאי בקרה לתיעול (ניקוז) וקווי ניקוז</t>
  </si>
  <si>
    <t>01.57.064.0010</t>
  </si>
  <si>
    <t>ניקוי ושטיפה של תא בקרה לניקוז במידות פנים של 1.00/1.00 מ' ובעומק עד 1.75 מ'. המחיר הינו להזמנה יומית מינימלית של 5 יח'</t>
  </si>
  <si>
    <t>01.57.064.0020</t>
  </si>
  <si>
    <t>ניקוי ושטיפה של תא בקרה לניקוז במידות פנים של 1.40, 1.00/1.20 מ' ובעומק עד 2.75 מ'. המחיר הינו להזמנה יומית מינימלית של 5 יח'</t>
  </si>
  <si>
    <t>01.57.064.0100</t>
  </si>
  <si>
    <t>ניקוי ושטיפה של תא תפיסה (קולטן) עם רשת אחת ובעומק עד 1.25 מ'. המחיר הינו להזמנה יומית מינימלית של 5 יח'</t>
  </si>
  <si>
    <t>01.57.064.0110</t>
  </si>
  <si>
    <t>ניקוי ושטיפה של 2 תאי תפיסה (קולטנים) עם 2 רשתות ובעומק עד 1.25 מ'. המחיר הינו להזמנה יומית מינימלית של 5 יח'</t>
  </si>
  <si>
    <t>01.57.064.0200</t>
  </si>
  <si>
    <t>ניקוי ושטיפה של קווי ניקוז קוטר 40 ס"מ (מחיר ל-600 מ' מינימום)</t>
  </si>
  <si>
    <t>01.57.064.0205</t>
  </si>
  <si>
    <t>ניקוי ושטיפה של קווי ניקוז קוטר 60 ס"מ (מחיר ל-600 מ' מינימום)</t>
  </si>
  <si>
    <t>סה"כ לניקוי ושטיפה של תאי בקרה לתיעול (ניקוז) וקווי ניקוז</t>
  </si>
  <si>
    <t>01.57.065</t>
  </si>
  <si>
    <t>חיבור קווי ניקוז לתאי ניקוז קיימים</t>
  </si>
  <si>
    <t>01.57.065.0010</t>
  </si>
  <si>
    <t>חיבור קו ניקוז קוטר 40 ס"מ לתא ניקוז קיים, לרבות כל עבודות החפירה, עבודות החיבור, עיבוד המתעל וכל החומרים הדרושים, מותקן מושלם</t>
  </si>
  <si>
    <t>01.57.065.0020</t>
  </si>
  <si>
    <t>חיבור קו ניקוז קוטר 50 ס"מ לתא ניקוז קיים, לרבות כל עבודות החפירה, עבודות החיבור והחומרים הדרושים, מותקן מושלם</t>
  </si>
  <si>
    <t>01.57.065.0030</t>
  </si>
  <si>
    <t>חיבור קו ניקוז קוטר 60 ס"מ לתא ניקוז קיים, לרבות כל עבודות החפירה, עבודות החיבור והחומרים הדרושים, מותקן מושלם</t>
  </si>
  <si>
    <t>01.57.065.0300</t>
  </si>
  <si>
    <t>סתימת כניסה או יציאה לצינור קוטר 40 ס"מ בתוך שוחה קיימת או בקצה צינור (לא כולל ביובית)</t>
  </si>
  <si>
    <t>01.57.065.0310</t>
  </si>
  <si>
    <t>סתימת כניסה או יציאה לצינור קוטר 50 ס"מ בתוך שוחה קיימת או בקצה צינור (לא כולל ביובית)</t>
  </si>
  <si>
    <t>01.57.065.0320</t>
  </si>
  <si>
    <t>סתימת כניסה או יציאה לצינור קוטר 60 ס"מ בתוך שוחה קיימת או בקצה צינור (לא כולל ביובית)</t>
  </si>
  <si>
    <t>01.57.065.0330</t>
  </si>
  <si>
    <t>סתימת כניסה או יציאה לצינור קוטר 80 ס"מ בתוך שוחה קיימת או בקצה צינור (לא כולל ביובית)</t>
  </si>
  <si>
    <t>סה"כ לחיבור קווי ניקוז לתאי ניקוז קיימים</t>
  </si>
  <si>
    <t>01.57.071</t>
  </si>
  <si>
    <t>הכנות לחיבורי מגרש</t>
  </si>
  <si>
    <t>01.57.071.0020</t>
  </si>
  <si>
    <t>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t>
  </si>
  <si>
    <t>01.57.071.0110</t>
  </si>
  <si>
    <t>הכנה לחיבור ביוב בודד למגרש, קוטר 200 מ"מ, לרבות 3 מ' צינור P.V.C, מסוג "SN-8" או ש"ע עם עטיפת חול, סתימה זמנית של קצה הצינור לרבות גוש בטון ותו סימון (חיבור לשוחה קיימת, במידה ונדרש, ימדד בנפרד)</t>
  </si>
  <si>
    <t>סה"כ להכנות לחיבורי מגרש</t>
  </si>
  <si>
    <t>01.57.075</t>
  </si>
  <si>
    <t>קידוח אופקי עם שרוול מצינורות פלדה ע"י מכונת ספירלה</t>
  </si>
  <si>
    <t>01.57.075.0004</t>
  </si>
  <si>
    <t>חפירת 2 בורות לקידוח אופקי מצינורות פלדה ע"י מכונת ספירלה והתארגנות בשני צידי המעבר לרבות גישושים בכל סוגי הקרקע (פרט לסלע מוצק), לרבות מילוי חוזר בחומר מקומי. מילוי מובא ימדד בנפרד. מידות בור כניסה אורך עד 19 מ' רוחב עד 5 מ' עומק הבור מעל 4.0 מ' ועד 6.0 מ'. המחיר כולל יציקת רצפה וקיר ריאקציה</t>
  </si>
  <si>
    <t>01.57.075.0998</t>
  </si>
  <si>
    <t>השחלת צנרת בשרוול קידוח אופקי</t>
  </si>
  <si>
    <t>01.57.075.1000</t>
  </si>
  <si>
    <t>תוספת לקידוח אופקי עבור השחלת צנרת מפלדה או פוליאתילן (הנמדד בנפרד) קוטר עד "10 בשרוול הקידוח, לרבות טבעות שומרות מרחק וסתימת הקצוות</t>
  </si>
  <si>
    <t>01.57.075.1010</t>
  </si>
  <si>
    <t>תוספת לקידוח אופקי עבור השחלת צנרת מפלדה או פוליאתילן (הנמדד בנפרד) קוטר "18-"12 בשרוול הקידוח, לרבות טבעות שומרות מרחק וסתימת הקצוות</t>
  </si>
  <si>
    <t>01.57.075.1020</t>
  </si>
  <si>
    <t>תוספת לקידוח אופקי עבור השחלת צנרת מפלדה או פוליאתילן (הנמדד בנפרד) קוטר "26-"20 בשרוול הקידוח, לרבות טבעות שומרות מרחק וסתימת הקצוות</t>
  </si>
  <si>
    <t>01.57.075.1100</t>
  </si>
  <si>
    <t>הפחתת עלויות חפירה ועטיפת חול מסעיפי צינורות של קוי מים או ביוב בקטרים "12-"4 (110-300 מ"מ) כאשר קטע הקו מושחל בחציות כבישים ואינו מונח בקרקע, לצנרת בעומק עד 1.75 מ'</t>
  </si>
  <si>
    <t>01.57.075.1150</t>
  </si>
  <si>
    <t>הפחתת עלויות חפירה ועטיפת חול מסעיפי צינורות של קוי מים או ביוב בקטרים "18-"14 (355-450 מ"מ) כאשר קטע הקו מושחל בחציות כבישים ואינו מונח בקרקע, לצנרת בעומק עד 1.75 מ'</t>
  </si>
  <si>
    <t>סה"כ לקידוח אופקי עם שרוול מצינורות פלדה ע"י מכונת ספירלה</t>
  </si>
  <si>
    <t>01.57.076</t>
  </si>
  <si>
    <t>קידוח אופקי גמיש עם צינורות פוליאתילן ע"י מכונת HDD</t>
  </si>
  <si>
    <t>01.57.076.0001</t>
  </si>
  <si>
    <t>הערות: 1. תוספת לקידוח גמיש עבור שימוש בשיטת ניווט מסוג "Paratrack" - ראה סעיף 57.077.0680.2. תוספת לקידוח גמיש עבור ביצוע קידוח מתחת לפסי רכבת ו/או בכל מקום שידרש עבור הזרקת דייס צמנטי/דייס דריל גראוט מסביב לצינור הקידוח - ראה סעיפים 57.077.1110-1180.3. קידוח גמיש ע"י מכונת HDD מסוג "P80" - ראה סעיף 57.077.0005-0009.4. מחיר חפירת הבורות לקידוח אופקי ע"י מכונת HDD אינו כולל את המחיר של מערכת דיפון, יציקה מבטון של קירות דיפון ורצפות ושאיבת מי תהוםבמידה וידרש</t>
  </si>
  <si>
    <t>01.57.076.0002</t>
  </si>
  <si>
    <t>חפירת 2 בורות לקידוח גמיש אופקי ע"י מכונת HDD והתארגנות בשני צידי המעבר לרבות גישושים בכל סוגי הקרקע (פרט לסלע מוצק), עבור צינורות בקוטר עד 900 מ"מ ("36), לרבות מילוי חוזר בחומר מקומי. מילוי מובא ימדד בנפרד. עומק הבור מעל 2.0 מ' ועד 4.0 מ'</t>
  </si>
  <si>
    <t>01.57.076.0010</t>
  </si>
  <si>
    <t>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t>
  </si>
  <si>
    <t>01.57.076.0020</t>
  </si>
  <si>
    <t>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</si>
  <si>
    <t>01.57.076.0030</t>
  </si>
  <si>
    <t>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</si>
  <si>
    <t>01.57.076.0040</t>
  </si>
  <si>
    <t>קידוח אופקי גמיש עם צינורות פוליאתילן, בקרקע (פרט לסלע מוצק)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</si>
  <si>
    <t>01.57.076.0050</t>
  </si>
  <si>
    <t>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</si>
  <si>
    <t>01.57.076.0070</t>
  </si>
  <si>
    <t>קידוח אופקי גמיש עם צינורות פוליאתילן, בקרקע (פרט לסלע מוצק)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</si>
  <si>
    <t>01.57.076.0080</t>
  </si>
  <si>
    <t>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</si>
  <si>
    <t>01.57.076.0090</t>
  </si>
  <si>
    <t>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</si>
  <si>
    <t>01.57.076.0580</t>
  </si>
  <si>
    <t>קידוח אופקי גמיש עם צינורות פוליאתילן, בסלע גירי רך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</si>
  <si>
    <t>01.57.076.0630</t>
  </si>
  <si>
    <t>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t>
  </si>
  <si>
    <t>01.57.076.0662</t>
  </si>
  <si>
    <t>ריתוך צנרת פוליאתילן מעל קוטר 315 מ"מ ועד 630 מ"מ לרבות מחפרון (הספק יומי כ - 3 ריתוכים)</t>
  </si>
  <si>
    <t>01.57.076.0710</t>
  </si>
  <si>
    <t>אספקה (בלבד) של צינורות פוליאתילן מסוג H.D.P.E כדוגמת 100-PE , דרג 10 לביצוע קידוח גמיש, קוטר 110 מ"מ</t>
  </si>
  <si>
    <t>01.57.076.9010</t>
  </si>
  <si>
    <t>חפירת 2 בורות לקידוח אופקי גמיש עם צינורות פוליאתילן ע"י מכונת HDD והתארגנות בשני צידי המעבר במידות 1.0 מ'/1.0 מ' לרבות גישושים בכל סוגי הקרקע (פרט לסלע מוצק) ומילוי חוזר בחומר מקומי. מילוי מובא ימדד בנפרד. עומק הבור עד 2 מ'</t>
  </si>
  <si>
    <t>סה"כ לקידוח אופקי גמיש עם צינורות פוליאתילן ע"י מכונת HDD</t>
  </si>
  <si>
    <t>01.57.079</t>
  </si>
  <si>
    <t>צינורות פלדה שחור</t>
  </si>
  <si>
    <t>01.57.079.9010</t>
  </si>
  <si>
    <t>קטעי שרוול מצינור פלדה שחור בקוטר "16 עובי דופן "5/32 לרבות השחלת הצינור, סנדלי סמך וסגירת הקצוות עם אטם חרושתי.</t>
  </si>
  <si>
    <t>01.57.079.9020</t>
  </si>
  <si>
    <t>קטעי שרוול מצינור פלדה שחור בקוטר "24 עובי דופן "5/32 לרבות השחלת הצינור, סנדלי סמך וסגירת הקצוות עם אטם חרושתי.</t>
  </si>
  <si>
    <t>01.57.079.9030</t>
  </si>
  <si>
    <t>קטעי שרוול מצינור פלדה שחור בקוטר "32 לרבות השחלת הצינור, סנדלי סמך וסגירת הקצוות עם אטם חרושתי.</t>
  </si>
  <si>
    <t>סה"כ לצינורות פלדה שחור</t>
  </si>
  <si>
    <t>01.57.092</t>
  </si>
  <si>
    <t>מילוי תעלות, עטיפת חול וסימון תשתיות תת קרקעיות</t>
  </si>
  <si>
    <t>01.57.092.0032</t>
  </si>
  <si>
    <t>מילוי תעלות או בורות בתערובת CLSM (פיוליט בחוזק נמוך מבוקר) בשפיכה חופשית ללא טפסנות (המחיר לכמות מעל 20 מ"ק)</t>
  </si>
  <si>
    <t>01.57.092.0034</t>
  </si>
  <si>
    <t>תוספת למילוי תעלות או בורות בתערובת CLSM עבור חוזק 3-8 מגפ"ס</t>
  </si>
  <si>
    <t>01.57.092.0037</t>
  </si>
  <si>
    <t>תוספת למילוי תעלות או בורות בתערובת CLSM עבור תוספת חומר להתקשות מהירה (עד 4 שעות) בשפיכה חופשית ללא טפסנות</t>
  </si>
  <si>
    <t>01.57.092.0040</t>
  </si>
  <si>
    <t>מילוי תעלות בתערובת חול מיוצב ב- 8% צמנט ממשקל התערובת, בתכולת רטיבות המתאימה לקבלת דירוג סומך (עבור דייס חול צמנט) במצב הרטוב של S-8, ייצור הדייס יהיה במפעל לפי ת"י 118 להכנת בטון, לרבות מילוי בשכבות והידוק (המחיר הינו לכמות של מעל 20 מ"ק)</t>
  </si>
  <si>
    <t>סה"כ למילוי תעלות, עטיפת חול וסימון תשתיות תת קרקעיות</t>
  </si>
  <si>
    <t>סה"כ לקווי מים, ביוב ותיעול</t>
  </si>
  <si>
    <t>01.64</t>
  </si>
  <si>
    <t>בטיחות בעבודות בנייה</t>
  </si>
  <si>
    <t>01.64.080</t>
  </si>
  <si>
    <t>מערכות תמיכה לעבודות דיפון תעלות (שכירות)</t>
  </si>
  <si>
    <t>01.64.080.0030</t>
  </si>
  <si>
    <t>מערכת תמיכה כבדה לעבודות דיפון תעלות כדוגמת "SHB" מסוג "SLIDER SYSTEM" תוצרת גרמניה, משווק ע"י חב' "אבי קטן תשתיות בע"מ" או ש"ע, בעומק עד 5.5 מ' ברוחב מ -1.5 מ' עד 3.78 מ' ובאורך מעל 10.5 מ' ועד 14 מ', לרבות פועל מקצועי להדרכה בזמן הרכבה ופירוק המערכת. מחיר השכרה עד חודש, לא כולל הרכבה, פירוק והובלה לאתר</t>
  </si>
  <si>
    <t>01.64.080.9010</t>
  </si>
  <si>
    <t>תוספת לסעיף 64.080.0030 עבור הרכבה, פירוק והובלה לאתר</t>
  </si>
  <si>
    <t>סה"כ למערכות תמיכה לעבודות דיפון תעלות (שכירות)</t>
  </si>
  <si>
    <t>סה"כ לבטיחות בעבודות בנייה</t>
  </si>
  <si>
    <t>01.69</t>
  </si>
  <si>
    <t>עבודות משלימות בגשרים</t>
  </si>
  <si>
    <t>01.69.020</t>
  </si>
  <si>
    <t>תפרי גשרים</t>
  </si>
  <si>
    <t>01.69.020.9000</t>
  </si>
  <si>
    <t>מכלול תפר התפשטות בעל מרווח יחד מסוג "UNIT STRIP SEAL JOINT" לפתיחה מרבית של 100 מ"מ</t>
  </si>
  <si>
    <t>סה"כ לתפרי גשרים</t>
  </si>
  <si>
    <t>סה"כ לעבודות משלימות בגשרים</t>
  </si>
  <si>
    <t>01.87</t>
  </si>
  <si>
    <t>צנרת לקידוחים - חומר בלבד</t>
  </si>
  <si>
    <t>01.87.073</t>
  </si>
  <si>
    <t>צינורות לחץ מפוליאתילן ו-P.V.C לביוב ולאספקת מים</t>
  </si>
  <si>
    <t>01.87.073.0262</t>
  </si>
  <si>
    <t>חומר בלבד: צינורות לחץ PE-100 "מריפלקס" לאספקת מים עירונית ותעשייתית עמיד בטמפ' עד 40 מעלות דרג 12.5 (SDR-13.6) במוטות או בגלילים בהתאם לת"י 4427 קוטר 250 מ"מ, עובי דופן 18.8 מ"מ</t>
  </si>
  <si>
    <t>01.87.073.0266</t>
  </si>
  <si>
    <t>חומר בלבד: צינורות לחץ PE-100 "מריפלקס" לאספקת מים עירונית ותעשייתית עמיד בטמפ' עד 40 מעלות דרג 12.5 (SDR-13.6) במוטות או בגלילים בהתאם לת"י 4427 קוטר 400 מ"מ, עובי דופן 29.6 מ"מ</t>
  </si>
  <si>
    <t>01.87.073.0267</t>
  </si>
  <si>
    <t>חומר בלבד: צינורות לחץ PE-100 "מריפלקס" לאספקת מים עירונית ותעשייתית עמיד בטמפ' עד 40 מעלות דרג 12.5 (SDR-13.6) במוטות או בגלילים בהתאם לת"י 4427 קוטר 450 מ"מ, עובי דופן 33.3 מ"מ</t>
  </si>
  <si>
    <t>01.87.073.0268</t>
  </si>
  <si>
    <t>חומר בלבד: צינורות לחץ +PE-100 "מריפלקס" לאספקת מים עירונית ותעשייתית עמיד בטמפ' עד 40 מעלות דרג 12.5 (SDR-13.6) במוטות או בגלילים בהתאם לת"י 4427 קוטר 500 מ"מ, עובי דופן 37.0 מ"מ</t>
  </si>
  <si>
    <t>01.87.073.0360</t>
  </si>
  <si>
    <t>חומר בלבד: צינורות לחץ PE-100 "מריפלקס" דרג 16 (11-SDR) לאספקת מים עירונית ותעשייתית לפי ת"י 4427 קוטר 110 מ"מ, עובי דופן 10.0 מ"מ</t>
  </si>
  <si>
    <t>01.87.073.0430</t>
  </si>
  <si>
    <t>חומר בלבד: צינורות לחץ PE-100 "מריפלקס" דרג 16 (11-SDR) לאספקת מים עירונית ותעשייתית לפי ת"י 4427 קוטר 250 מ"מ, עובי דופן 22.7 מ"מ</t>
  </si>
  <si>
    <t>01.87.073.0450</t>
  </si>
  <si>
    <t>חומר בלבד: צינורות לחץ PE-100 "מריפלקס" דרג 16 (11-SDR) לאספקת מים עירונית ותעשייתית לפי ת"י 4427 קוטר 315 מ"מ, עובי דופן 28.6 מ"מ</t>
  </si>
  <si>
    <t>01.87.073.0460</t>
  </si>
  <si>
    <t>חומר בלבד: צינורות לחץ +PE-100 "מריפלקס" דרג 16 (11-SDR) לאספקת מים עירונית ותעשייתית לפי ת"י 4427 קוטר 355 מ"מ, עובי דופן 32.3 מ"מ</t>
  </si>
  <si>
    <t>01.87.073.9000</t>
  </si>
  <si>
    <t>תוספת לסעיפי "חומר בלבד" עבור הובלת צנרת פוליאתילן</t>
  </si>
  <si>
    <t>סה"כ לצינורות לחץ מפוליאתילן ו-P.V.C לביוב ולאספקת מים</t>
  </si>
  <si>
    <t>סה"כ לצנרת לקידוחים - חומר בלבד</t>
  </si>
  <si>
    <t>01.90</t>
  </si>
  <si>
    <t>סעיפים מיוחדים והקצבים</t>
  </si>
  <si>
    <t>01.90.001</t>
  </si>
  <si>
    <t>פקחי תנועה וצוותי אבטחה</t>
  </si>
  <si>
    <t>01.90.001.0001</t>
  </si>
  <si>
    <t>הערה: תשלום עבור הפעלת פקחים עפ"י אישור ו/או הנחייה מראש ממנה"פ להפעלתם. התשלום בפועל עבור שכרם יהיה כנגד יומן מעסיק ממוחשב עם פירוט ימי העבודה שלהם באתר, שמם ומספר השעות בהם עסקו באותו יום.</t>
  </si>
  <si>
    <t>01.90.001.0002</t>
  </si>
  <si>
    <t>תעריף לשעת פיקוח של פקח תנועה יום 06:00-19:00</t>
  </si>
  <si>
    <t>ש"ע</t>
  </si>
  <si>
    <t>01.90.001.0003</t>
  </si>
  <si>
    <t>תעריף לשעת פיקוח של פקח תנועה לילה 19:00-06:00</t>
  </si>
  <si>
    <t>01.90.001.0004</t>
  </si>
  <si>
    <t>תעריף לשעת ניידת + פיקוח של 2 פקחי תנועה יום 06:00-19:00</t>
  </si>
  <si>
    <t>01.90.001.0005</t>
  </si>
  <si>
    <t>תעריף לשעת ניידת + פיקוח של 2 פקחי תנועה לילה 19:00-06:00</t>
  </si>
  <si>
    <t>01.90.001.0006</t>
  </si>
  <si>
    <t>עבודות שבת/חג לפקח תוספת של 50% לשכר הרגיל</t>
  </si>
  <si>
    <t>01.90.001.0007</t>
  </si>
  <si>
    <t>שעתיים ראשונות של פקח מעבר למשמרת של 8 שעות, תוספת של 25% לשכר הרגיל בשעות היום</t>
  </si>
  <si>
    <t>01.90.001.0009</t>
  </si>
  <si>
    <t>שעתיים ראשונות של פקח מעבר למשמרת של 7 שעות, בעבודות לילה בתחום השעות שבין 22:00 לבין 06:00 ,תשלום תוספת 25% לשכר הרגיל</t>
  </si>
  <si>
    <t>סה"כ לפקחי תנועה וצוותי אבטחה</t>
  </si>
  <si>
    <t>01.90.003</t>
  </si>
  <si>
    <t>עבודות פינויים של מבנים לאורך התוואי ותפיסת חלקות</t>
  </si>
  <si>
    <t>01.90.003.0001</t>
  </si>
  <si>
    <t xml:space="preserve">הערה: יש לקרוא את תכולת הסעיפים בפרק המוקדמות ונספח הריסות מבנים צמוד לסעיפי פרק זה.
שטח תפיסה וגידור ו/או להריסת מבנים יוגדר כשטח המיועד להפקעה ו/או הריסה לפי תוכנית ההפקעות בלבד.</t>
  </si>
  <si>
    <t>01.90.003.0002</t>
  </si>
  <si>
    <t>תפיסה וגידור שטח להפקעה כולל העתקת תשתיות פרטיות (מים, ביוב, ניקוז, חשמל, תאורה וכיו"ב).</t>
  </si>
  <si>
    <t>הקצב</t>
  </si>
  <si>
    <t>סה"כ לעבודות פינויים של מבנים לאורך התוואי ותפיסת חלקות</t>
  </si>
  <si>
    <t>01.90.006</t>
  </si>
  <si>
    <t>סעיפים כלליים</t>
  </si>
  <si>
    <t>01.90.006.0001</t>
  </si>
  <si>
    <t>הערה: שימוש בסעיפי פרק זה באישור מפקח בלבד.</t>
  </si>
  <si>
    <t>01.90.006.0007</t>
  </si>
  <si>
    <t>פירוק הובלה ואחסנה של שלטי פרסום (מכוון) עד גודל 1.5*2 מ'</t>
  </si>
  <si>
    <t>01.90.006.0008</t>
  </si>
  <si>
    <t>פירוק הובלה ואחסנה של שלטי פרסום (בילבורד) עד גודל 3*4 מ'.</t>
  </si>
  <si>
    <t>01.90.006.0014</t>
  </si>
  <si>
    <t>פינוי פסולת מעל פני הקרקע המצוייה באתר לפני תחילת עבודות הקבלן. פינוי פסולת יאושר רק לאחר מיון, ניפוי והפרדת הפסולת מעודפי עפר בולדרים ואבנים, לרבות עבודת ידיים אם נדרש, עירום הפסולת בנפרד ומדידתה ע"י מודד הקבלן וקבלת אישור המזמין לפני הפינוי. המדידה והתשלום במ"ק וכוללים פינוי וסילוק למרחק כלשהו שיידרש לרבות תשלומי אגרות.</t>
  </si>
  <si>
    <t>סה"כ לסעיפים כלליים</t>
  </si>
  <si>
    <t>01.90.007</t>
  </si>
  <si>
    <t>אחזקה</t>
  </si>
  <si>
    <t>01.90.007.0001</t>
  </si>
  <si>
    <t>הערה: יש לקרוא את תכולת הסעיפים במפרט האחזקה והמוקדמות בצמוד לסעיפי פרק זה</t>
  </si>
  <si>
    <t>01.90.007.0002</t>
  </si>
  <si>
    <t xml:space="preserve">תשלום לעבודות אחזקה לפי חלופה 1 - עבור שטח/מקטע שטרם נמסר לקבלן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8,000 ש"ח ל 1 ק"מ)</t>
  </si>
  <si>
    <t>ק"מ</t>
  </si>
  <si>
    <t>01.90.007.0003</t>
  </si>
  <si>
    <t xml:space="preserve">תשלום לעבודות אחזקה לפי חלופה 2 - עבור שטח/מקטע שטרם נמסר לקבלן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23,600 ש"ח ל 1 ק"מ)</t>
  </si>
  <si>
    <t>01.90.007.0004</t>
  </si>
  <si>
    <t xml:space="preserve">תשלום לעבודות אחזקה לפי חלופה 3 - עבור שטח/מקטע שטרם נמסר לקבלן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34,500 ש"ח ל 1 ק"מ)</t>
  </si>
  <si>
    <t>01.90.007.0005</t>
  </si>
  <si>
    <t xml:space="preserve">תשלום לעבודות אחזקה לפי חלופה 1 - עבור שטח/מקטע בו הסתיימו עבודות ההקמה - נתיב לכל כיוון (אחד או שנים), מפנים אבן שפה או מעקה הפרדה או מחוץ לסימון קו הפרדה ועד לקו ההפרדה או מעקה ההפרדה (כולל אמצעי ההפרדה וסימון) בין הנת"צ לנתיבי התנועה, על כלל מרכיבי ומבני הדרך, כולל, בין היתר, שטח המיסעה, תמרורים, שילוט לסוגיו, תעלות ניקוז ומעבירי מים, תחנות אוטובוס, מפרדות,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3,800 ש"ח ל 1 ק"מ)</t>
  </si>
  <si>
    <t>01.90.007.0006</t>
  </si>
  <si>
    <t xml:space="preserve">תשלום לעבודות אחזקה לפי חלופה 2 - עבור שטח/מקטע בו הסתיימו עבודות ההקמה - מתאר הכולל את הרחוב כולו, מאבן שפה אחת לשנייה, כולל שטחי מיסעות שאינן משרתות נת"צ בלבד, על כלל מרכיבי ומבני הדרך, כולל, בין היתר, שטחי המיסעות למיניהן, תמרורים, שילוט לסוגיו, תעלות ניקוז ומעבירי מים, צידי הדרך, שטחים פתוחים, תחנות אוטובוס, מפרדות, מעקות, מתקני רחוב (אם כלואים במתאר הגאומטרי), גינון מפרדות וערוגות (אם כלואים במתאר הגיאומטרי) וכל שירות ועבודה כנדרש במפרט האזחקה ובהתאם לדרישות המינימום ולרמות השירות המפורטות בו. התשלום ינתן עבור אחזקת מקטע לחודש.
התשלום יינתן עבור אחזקת מקטע לחודש (על בסיס מחיר יסוד של 15,200 ש"ח ל 1 ק"מ)</t>
  </si>
  <si>
    <t>01.90.007.0007</t>
  </si>
  <si>
    <t xml:space="preserve">תשלום לעבודות אחזקה לפי חלופה 3 - עבור שטח/מקטע בו הסתיימו עבודות ההקמה - מתאר מלא כולל את הרחוב כולו, בין קו בניין אחד לקו בניין שני וכל מה שביניהם לרבות מדרכות, מפרדות, מעקות, ריהוט רחוב, מיסעות למיניהן, תמרורים, שילוט לסוגיו השונים, תעלות ניקוז ומעבירי מים, צידי הדרך, שטחים פתוחים, תחנות אוטובוס, מפרדות, מעקות, מתקני רחוב (אם כלואים במתאר הגאומטרי) וכל שירות ועבודה כנדרש במפרט האחזקה ובהתאם לדרישות המינימום ולרמות השירות המפורטות בו. התשלום ינתן עבור אחזקת מקטע לחודש.
התשלום יינתן עבור אחזקת מקטע לחודש (על בסיס מחיר יסוד של 26,100 ש"ח ל 1 ק"מ)</t>
  </si>
  <si>
    <t>סה"כ לאחזקה</t>
  </si>
  <si>
    <t>01.90.009</t>
  </si>
  <si>
    <t>הקצבים פקחים שוטרים וצוותי אבטחה (ביטחון)</t>
  </si>
  <si>
    <t>01.90.009.0001</t>
  </si>
  <si>
    <t>תשלום עבור הפעלת שוטרים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לא ישולמו דמי ניהול / רווח קבלני עבור סעיף זה</t>
  </si>
  <si>
    <t>01.90.009.0003</t>
  </si>
  <si>
    <t>פקחי שער</t>
  </si>
  <si>
    <t>סה"כ להקצבים פקחים שוטרים וצוותי אבטחה (ביטחון)</t>
  </si>
  <si>
    <t>01.90.010</t>
  </si>
  <si>
    <t>הקצב לביצוע רמזורים זמניים</t>
  </si>
  <si>
    <t>01.90.010.0002</t>
  </si>
  <si>
    <t>צומת (T,X) על כלל רכיביו לרמזורים זמניים + סופיים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t>
  </si>
  <si>
    <t>סה"כ להקצב לביצוע רמזורים זמניים</t>
  </si>
  <si>
    <t>01.90.011</t>
  </si>
  <si>
    <t>הקצבים כלליים</t>
  </si>
  <si>
    <t>01.90.011.0001</t>
  </si>
  <si>
    <t>01.90.011.0003</t>
  </si>
  <si>
    <t>עגלת חץ - קטנה וכל הציוד הנדרש (בדרכים עירוניות), לרבות מפעיל אחד, טנדר וכל אביזרי הבטיחות הנדרשים, מחיר ליום עבודה עד 9 ש"ע</t>
  </si>
  <si>
    <t>01.90.011.0004</t>
  </si>
  <si>
    <t>תשלום לרשות / צד ג', תשלום אגרות, פיקוח רשויות ובעלי מערכות וכו'. התשלום במסגרת ההקצב יהיה לפי תשלום בפועל הנדרש מהרשות כנגד קבלה / חשבונית כולל 6% דמי ניהול</t>
  </si>
  <si>
    <t>01.90.011.0005</t>
  </si>
  <si>
    <t>הקצב עבור עבודות אותן לא ניתן לתמחר בעזרת מחירונים וישולמו לפי רג'י. לפי החלטת המזמין בלבד</t>
  </si>
  <si>
    <t>01.90.011.0006</t>
  </si>
  <si>
    <t>הקצב עבור הפעלת קבלנים אחרים הפועלים באתר ו/או קבלן משנה ממונה אשר המזמין הורה לו להתקשר עמו (ללא מעורבות של המזמין, מלבד המחיר ותנאי התשלום שסוכמו בין המזמין וקבלן המשנה הממונה). התשלום במסגרת ההקצב יהיה לפי תשלום בפועל כולל רווח קבלן ראשי בהתאם לתנאי החוזה</t>
  </si>
  <si>
    <t>01.90.011.0010</t>
  </si>
  <si>
    <t>הקצב להתקנת סככות ויסודות ומתקנים לקבלן ראשי</t>
  </si>
  <si>
    <t>01.90.011.0014</t>
  </si>
  <si>
    <t>קידוחי תכן מבנה עד 3 מ' במיקום שייקבע ע"י מנה"פ. מחיר היחידה כולל בדיקות מעבדה על פי דרישות יועץ תכן המבנה לרבות עובי שכבת אספלט, עובי שכבה גרנולרית, כולל הסדרי תנועה וכל הנדרש לביצוע הקידוחים.</t>
  </si>
  <si>
    <t>סה"כ להקצבים כלליים</t>
  </si>
  <si>
    <t>01.90.016</t>
  </si>
  <si>
    <t>הסדרי תנועה זמניים</t>
  </si>
  <si>
    <t>01.90.016.0001</t>
  </si>
  <si>
    <t>הסדרי תנועה זמניים עבור מקטע 2.1</t>
  </si>
  <si>
    <t>חודש</t>
  </si>
  <si>
    <t>01.90.016.0002</t>
  </si>
  <si>
    <t>הסדרי תנועה זמניים עבור מקטע 2.2</t>
  </si>
  <si>
    <t>01.90.016.0003</t>
  </si>
  <si>
    <t>הסדרי תנועה זמניים עבור מקטע 2.3</t>
  </si>
  <si>
    <t>סה"כ להסדרי תנועה זמניים</t>
  </si>
  <si>
    <t>סה"כ לסעיפים מיוחדים והקצבים</t>
  </si>
  <si>
    <t>סה"כ לעבודות אזרחיות</t>
  </si>
  <si>
    <t>סה"כ לקו חום מערבי - מקטע 2</t>
  </si>
  <si>
    <t>01 - עבודות אזרחיות</t>
  </si>
  <si>
    <t>סה"כ לא כולל מע"מ</t>
  </si>
  <si>
    <t>מע"מ בשיעור 18%</t>
  </si>
  <si>
    <t>סה"כ כולל מע"מ</t>
  </si>
</sst>
</file>

<file path=xl/styles.xml><?xml version="1.0" encoding="utf-8"?>
<styleSheet xmlns="http://schemas.openxmlformats.org/spreadsheetml/2006/main">
  <numFmts count="0"/>
  <fonts count="4">
    <font>
      <sz val="11"/>
      <name val="Calibri"/>
    </font>
    <font>
      <sz val="12"/>
      <color rgb="FF0000FF" tint="0"/>
      <name val="Calibri"/>
    </font>
    <font>
      <b/>
      <sz val="11"/>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7">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fillId="2" applyFill="1" borderId="3" applyBorder="1" xfId="0" applyProtection="1" applyAlignment="1">
      <alignment horizontal="right"/>
    </xf>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49" applyNumberFormat="1" fontId="2" applyFont="1" borderId="2" applyBorder="1" xfId="0" applyProtection="1" applyAlignment="1">
      <alignment horizontal="left"/>
    </xf>
    <xf numFmtId="49" applyNumberFormat="1" fontId="2"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2"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xf numFmtId="0" applyNumberFormat="1" fontId="3" applyFont="1" borderId="1" applyBorder="1" xfId="0" applyProtection="1" applyAlignment="1">
      <alignment horizontal="right" wrapText="1"/>
    </xf>
    <xf numFmtId="0" applyNumberFormat="1" fontId="0" applyFont="1" borderId="2" applyBorder="1" xfId="0" applyProtection="1">
      <alignment wrapText="1"/>
    </xf>
    <xf numFmtId="0" applyNumberFormat="1" fontId="0" applyFont="1" fillId="2" applyFill="1" borderId="3" applyBorder="1" xfId="0" applyProtection="1" applyAlignment="1">
      <alignment horizontal="right" wrapText="1"/>
    </xf>
    <xf numFmtId="0" applyNumberFormat="1" fontId="1" applyFont="1" borderId="2" applyBorder="1" xfId="0" applyProtection="1">
      <alignment wrapText="1"/>
    </xf>
    <xf numFmtId="0" applyNumberFormat="1" fontId="2" applyFont="1" borderId="2" applyBorder="1" xfId="0" applyProtection="1">
      <alignment wrapText="1"/>
    </xf>
    <xf numFmtId="0" applyNumberFormat="1" fontId="2" applyFont="1" borderId="4" applyBorder="1" xfId="0" applyProtection="1">
      <alignment wrapText="1"/>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748"/>
  <sheetViews>
    <sheetView workbookViewId="0" rightToLeft="1"/>
  </sheetViews>
  <sheetFormatPr defaultRowHeight="15"/>
  <cols>
    <col min="1" max="1" width="13.14" customWidth="1" style="10"/>
    <col min="2" max="2" width="70" customWidth="1"/>
    <col min="3" max="3" width="9.140625" customWidth="1" style="3"/>
    <col min="4" max="4" width="9.140625" customWidth="1" style="19"/>
    <col min="5" max="5" width="9.140625" customWidth="1" style="1"/>
    <col min="6" max="6" width="9.140625" customWidth="1" style="19"/>
    <col min="7" max="7" width="9.140625" customWidth="1" style="19"/>
  </cols>
  <sheetData>
    <row r="2">
      <c r="A2" s="11"/>
      <c r="B2" s="31" t="s">
        <v>0</v>
      </c>
      <c r="C2" s="5"/>
      <c r="D2" s="20"/>
      <c r="E2" s="24"/>
      <c r="F2" s="20"/>
    </row>
    <row r="3">
      <c r="A3" s="12"/>
      <c r="B3" s="32"/>
      <c r="C3" s="6"/>
      <c r="D3" s="21"/>
      <c r="E3" s="25"/>
      <c r="F3" s="21"/>
    </row>
    <row r="4">
      <c r="A4" s="12"/>
      <c r="B4" s="32"/>
      <c r="C4" s="6"/>
      <c r="D4" s="21"/>
      <c r="E4" s="25"/>
      <c r="F4" s="21"/>
    </row>
    <row r="5">
      <c r="A5" s="13" t="s">
        <v>1</v>
      </c>
      <c r="B5" s="33" t="s">
        <v>2</v>
      </c>
      <c r="C5" s="7" t="s">
        <v>3</v>
      </c>
      <c r="D5" s="18" t="s">
        <v>4</v>
      </c>
      <c r="E5" s="4" t="s">
        <v>5</v>
      </c>
      <c r="F5" s="18" t="s">
        <v>6</v>
      </c>
      <c r="G5" s="19"/>
    </row>
    <row r="6">
      <c r="A6" s="12"/>
      <c r="B6" s="32"/>
      <c r="C6" s="6"/>
      <c r="D6" s="21"/>
      <c r="E6" s="25"/>
      <c r="F6" s="21"/>
    </row>
    <row r="7" s="2" customFormat="1">
      <c r="A7" s="14" t="s">
        <v>7</v>
      </c>
      <c r="B7" s="34" t="s">
        <v>8</v>
      </c>
      <c r="C7" s="8" t="s">
        <v>9</v>
      </c>
      <c r="D7" s="22" t="s">
        <v>9</v>
      </c>
      <c r="E7" s="26" t="s">
        <v>9</v>
      </c>
      <c r="F7" s="22" t="s">
        <v>9</v>
      </c>
      <c r="G7" s="30"/>
    </row>
    <row r="8" s="2" customFormat="1">
      <c r="A8" s="14" t="s">
        <v>10</v>
      </c>
      <c r="B8" s="34" t="s">
        <v>11</v>
      </c>
      <c r="C8" s="8" t="s">
        <v>9</v>
      </c>
      <c r="D8" s="22" t="s">
        <v>9</v>
      </c>
      <c r="E8" s="26" t="s">
        <v>9</v>
      </c>
      <c r="F8" s="22" t="s">
        <v>9</v>
      </c>
      <c r="G8" s="30"/>
    </row>
    <row r="9" s="2" customFormat="1">
      <c r="A9" s="14" t="s">
        <v>12</v>
      </c>
      <c r="B9" s="34" t="s">
        <v>13</v>
      </c>
      <c r="C9" s="8" t="s">
        <v>9</v>
      </c>
      <c r="D9" s="22" t="s">
        <v>9</v>
      </c>
      <c r="E9" s="26" t="s">
        <v>9</v>
      </c>
      <c r="F9" s="22" t="s">
        <v>9</v>
      </c>
      <c r="G9" s="30"/>
    </row>
    <row r="10">
      <c r="A10" s="15" t="s">
        <v>14</v>
      </c>
      <c r="B10" s="32" t="s">
        <v>15</v>
      </c>
      <c r="C10" s="6" t="s">
        <v>16</v>
      </c>
      <c r="D10" s="21">
        <v>54</v>
      </c>
      <c r="E10" s="25">
        <v>43</v>
      </c>
      <c r="F10" s="21">
        <f>MMULT(D10,E10)</f>
      </c>
    </row>
    <row r="11">
      <c r="A11" s="15" t="s">
        <v>17</v>
      </c>
      <c r="B11" s="32" t="s">
        <v>18</v>
      </c>
      <c r="C11" s="6" t="s">
        <v>16</v>
      </c>
      <c r="D11" s="21">
        <v>108</v>
      </c>
      <c r="E11" s="25">
        <v>71</v>
      </c>
      <c r="F11" s="21">
        <f>MMULT(D11,E11)</f>
      </c>
    </row>
    <row r="12">
      <c r="A12" s="15" t="s">
        <v>19</v>
      </c>
      <c r="B12" s="32" t="s">
        <v>20</v>
      </c>
      <c r="C12" s="6" t="s">
        <v>16</v>
      </c>
      <c r="D12" s="21">
        <v>525</v>
      </c>
      <c r="E12" s="25">
        <v>46</v>
      </c>
      <c r="F12" s="21">
        <f>MMULT(D12,E12)</f>
      </c>
    </row>
    <row r="13">
      <c r="A13" s="16" t="s">
        <v>9</v>
      </c>
      <c r="B13" s="35" t="s">
        <v>21</v>
      </c>
      <c r="C13" s="6"/>
      <c r="D13" s="21"/>
      <c r="E13" s="25"/>
      <c r="F13" s="28">
        <f>sum(F10:F12)</f>
      </c>
    </row>
    <row r="14" s="2" customFormat="1">
      <c r="A14" s="14" t="s">
        <v>22</v>
      </c>
      <c r="B14" s="34" t="s">
        <v>23</v>
      </c>
      <c r="C14" s="8" t="s">
        <v>9</v>
      </c>
      <c r="D14" s="22" t="s">
        <v>9</v>
      </c>
      <c r="E14" s="26" t="s">
        <v>9</v>
      </c>
      <c r="F14" s="22" t="s">
        <v>9</v>
      </c>
      <c r="G14" s="30"/>
    </row>
    <row r="15">
      <c r="A15" s="15" t="s">
        <v>24</v>
      </c>
      <c r="B15" s="32" t="s">
        <v>25</v>
      </c>
      <c r="C15" s="6" t="s">
        <v>16</v>
      </c>
      <c r="D15" s="21">
        <v>1745</v>
      </c>
      <c r="E15" s="25">
        <v>98</v>
      </c>
      <c r="F15" s="21">
        <f>MMULT(D15,E15)</f>
      </c>
    </row>
    <row r="16">
      <c r="A16" s="16" t="s">
        <v>9</v>
      </c>
      <c r="B16" s="35" t="s">
        <v>26</v>
      </c>
      <c r="C16" s="6"/>
      <c r="D16" s="21"/>
      <c r="E16" s="25"/>
      <c r="F16" s="28">
        <f>sum(F15:F15)</f>
      </c>
    </row>
    <row r="17">
      <c r="A17" s="16" t="s">
        <v>9</v>
      </c>
      <c r="B17" s="35" t="s">
        <v>27</v>
      </c>
      <c r="C17" s="6"/>
      <c r="D17" s="21"/>
      <c r="E17" s="25"/>
      <c r="F17" s="28">
        <f>sum(F13,F16)</f>
      </c>
    </row>
    <row r="18" s="2" customFormat="1">
      <c r="A18" s="14" t="s">
        <v>28</v>
      </c>
      <c r="B18" s="34" t="s">
        <v>29</v>
      </c>
      <c r="C18" s="8" t="s">
        <v>9</v>
      </c>
      <c r="D18" s="22" t="s">
        <v>9</v>
      </c>
      <c r="E18" s="26" t="s">
        <v>9</v>
      </c>
      <c r="F18" s="22" t="s">
        <v>9</v>
      </c>
      <c r="G18" s="30"/>
    </row>
    <row r="19" s="2" customFormat="1">
      <c r="A19" s="14" t="s">
        <v>30</v>
      </c>
      <c r="B19" s="34" t="s">
        <v>31</v>
      </c>
      <c r="C19" s="8" t="s">
        <v>9</v>
      </c>
      <c r="D19" s="22" t="s">
        <v>9</v>
      </c>
      <c r="E19" s="26" t="s">
        <v>9</v>
      </c>
      <c r="F19" s="22" t="s">
        <v>9</v>
      </c>
      <c r="G19" s="30"/>
    </row>
    <row r="20">
      <c r="A20" s="15" t="s">
        <v>32</v>
      </c>
      <c r="B20" s="32" t="s">
        <v>33</v>
      </c>
      <c r="C20" s="6" t="s">
        <v>34</v>
      </c>
      <c r="D20" s="21">
        <v>19.5</v>
      </c>
      <c r="E20" s="25">
        <v>5400</v>
      </c>
      <c r="F20" s="21">
        <f>MMULT(D20,E20)</f>
      </c>
    </row>
    <row r="21">
      <c r="A21" s="15" t="s">
        <v>35</v>
      </c>
      <c r="B21" s="32" t="s">
        <v>36</v>
      </c>
      <c r="C21" s="6" t="s">
        <v>34</v>
      </c>
      <c r="D21" s="21">
        <v>0.9</v>
      </c>
      <c r="E21" s="25">
        <v>5470</v>
      </c>
      <c r="F21" s="21">
        <f>MMULT(D21,E21)</f>
      </c>
    </row>
    <row r="22">
      <c r="A22" s="16" t="s">
        <v>9</v>
      </c>
      <c r="B22" s="35" t="s">
        <v>37</v>
      </c>
      <c r="C22" s="6"/>
      <c r="D22" s="21"/>
      <c r="E22" s="25"/>
      <c r="F22" s="28">
        <f>sum(F20:F21)</f>
      </c>
    </row>
    <row r="23" s="2" customFormat="1">
      <c r="A23" s="14" t="s">
        <v>38</v>
      </c>
      <c r="B23" s="34" t="s">
        <v>39</v>
      </c>
      <c r="C23" s="8" t="s">
        <v>9</v>
      </c>
      <c r="D23" s="22" t="s">
        <v>9</v>
      </c>
      <c r="E23" s="26" t="s">
        <v>9</v>
      </c>
      <c r="F23" s="22" t="s">
        <v>9</v>
      </c>
      <c r="G23" s="30"/>
    </row>
    <row r="24">
      <c r="A24" s="15" t="s">
        <v>40</v>
      </c>
      <c r="B24" s="32" t="s">
        <v>41</v>
      </c>
      <c r="C24" s="6" t="s">
        <v>42</v>
      </c>
      <c r="D24" s="21">
        <v>48</v>
      </c>
      <c r="E24" s="25">
        <v>61</v>
      </c>
      <c r="F24" s="21">
        <f>MMULT(D24,E24)</f>
      </c>
    </row>
    <row r="25">
      <c r="A25" s="15" t="s">
        <v>43</v>
      </c>
      <c r="B25" s="32" t="s">
        <v>44</v>
      </c>
      <c r="C25" s="6" t="s">
        <v>42</v>
      </c>
      <c r="D25" s="21">
        <v>7</v>
      </c>
      <c r="E25" s="25">
        <v>58</v>
      </c>
      <c r="F25" s="21">
        <f>MMULT(D25,E25)</f>
      </c>
    </row>
    <row r="26">
      <c r="A26" s="15" t="s">
        <v>45</v>
      </c>
      <c r="B26" s="32" t="s">
        <v>46</v>
      </c>
      <c r="C26" s="6" t="s">
        <v>42</v>
      </c>
      <c r="D26" s="21">
        <v>105</v>
      </c>
      <c r="E26" s="25">
        <v>58</v>
      </c>
      <c r="F26" s="21">
        <f>MMULT(D26,E26)</f>
      </c>
    </row>
    <row r="27">
      <c r="A27" s="15" t="s">
        <v>47</v>
      </c>
      <c r="B27" s="32" t="s">
        <v>48</v>
      </c>
      <c r="C27" s="6" t="s">
        <v>42</v>
      </c>
      <c r="D27" s="21">
        <v>22</v>
      </c>
      <c r="E27" s="25">
        <v>71</v>
      </c>
      <c r="F27" s="21">
        <f>MMULT(D27,E27)</f>
      </c>
    </row>
    <row r="28">
      <c r="A28" s="16" t="s">
        <v>9</v>
      </c>
      <c r="B28" s="35" t="s">
        <v>49</v>
      </c>
      <c r="C28" s="6"/>
      <c r="D28" s="21"/>
      <c r="E28" s="25"/>
      <c r="F28" s="28">
        <f>sum(F24:F27)</f>
      </c>
    </row>
    <row r="29" s="2" customFormat="1">
      <c r="A29" s="14" t="s">
        <v>50</v>
      </c>
      <c r="B29" s="34" t="s">
        <v>51</v>
      </c>
      <c r="C29" s="8" t="s">
        <v>9</v>
      </c>
      <c r="D29" s="22" t="s">
        <v>9</v>
      </c>
      <c r="E29" s="26" t="s">
        <v>9</v>
      </c>
      <c r="F29" s="22" t="s">
        <v>9</v>
      </c>
      <c r="G29" s="30"/>
    </row>
    <row r="30">
      <c r="A30" s="15" t="s">
        <v>52</v>
      </c>
      <c r="B30" s="32" t="s">
        <v>53</v>
      </c>
      <c r="C30" s="6" t="s">
        <v>16</v>
      </c>
      <c r="D30" s="21">
        <v>97</v>
      </c>
      <c r="E30" s="25">
        <v>1640</v>
      </c>
      <c r="F30" s="21">
        <f>MMULT(D30,E30)</f>
      </c>
    </row>
    <row r="31">
      <c r="A31" s="15" t="s">
        <v>54</v>
      </c>
      <c r="B31" s="32" t="s">
        <v>55</v>
      </c>
      <c r="C31" s="6" t="s">
        <v>56</v>
      </c>
      <c r="D31" s="21">
        <v>87</v>
      </c>
      <c r="E31" s="25">
        <v>1130</v>
      </c>
      <c r="F31" s="21">
        <f>MMULT(D31,E31)</f>
      </c>
    </row>
    <row r="32">
      <c r="A32" s="16" t="s">
        <v>9</v>
      </c>
      <c r="B32" s="35" t="s">
        <v>57</v>
      </c>
      <c r="C32" s="6"/>
      <c r="D32" s="21"/>
      <c r="E32" s="25"/>
      <c r="F32" s="28">
        <f>sum(F30:F31)</f>
      </c>
    </row>
    <row r="33" s="2" customFormat="1">
      <c r="A33" s="14" t="s">
        <v>58</v>
      </c>
      <c r="B33" s="34" t="s">
        <v>59</v>
      </c>
      <c r="C33" s="8" t="s">
        <v>9</v>
      </c>
      <c r="D33" s="22" t="s">
        <v>9</v>
      </c>
      <c r="E33" s="26" t="s">
        <v>9</v>
      </c>
      <c r="F33" s="22" t="s">
        <v>9</v>
      </c>
      <c r="G33" s="30"/>
    </row>
    <row r="34">
      <c r="A34" s="15" t="s">
        <v>60</v>
      </c>
      <c r="B34" s="32" t="s">
        <v>61</v>
      </c>
      <c r="C34" s="6" t="s">
        <v>16</v>
      </c>
      <c r="D34" s="21">
        <v>157</v>
      </c>
      <c r="E34" s="25">
        <v>44</v>
      </c>
      <c r="F34" s="21">
        <f>MMULT(D34,E34)</f>
      </c>
    </row>
    <row r="35">
      <c r="A35" s="16" t="s">
        <v>9</v>
      </c>
      <c r="B35" s="35" t="s">
        <v>62</v>
      </c>
      <c r="C35" s="6"/>
      <c r="D35" s="21"/>
      <c r="E35" s="25"/>
      <c r="F35" s="28">
        <f>sum(F34:F34)</f>
      </c>
    </row>
    <row r="36" s="2" customFormat="1">
      <c r="A36" s="14" t="s">
        <v>63</v>
      </c>
      <c r="B36" s="34" t="s">
        <v>64</v>
      </c>
      <c r="C36" s="8" t="s">
        <v>9</v>
      </c>
      <c r="D36" s="22" t="s">
        <v>9</v>
      </c>
      <c r="E36" s="26" t="s">
        <v>9</v>
      </c>
      <c r="F36" s="22" t="s">
        <v>9</v>
      </c>
      <c r="G36" s="30"/>
    </row>
    <row r="37">
      <c r="A37" s="15" t="s">
        <v>65</v>
      </c>
      <c r="B37" s="32" t="s">
        <v>66</v>
      </c>
      <c r="C37" s="6" t="s">
        <v>3</v>
      </c>
      <c r="D37" s="21">
        <v>1124</v>
      </c>
      <c r="E37" s="25">
        <v>88</v>
      </c>
      <c r="F37" s="21">
        <f>MMULT(D37,E37)</f>
      </c>
    </row>
    <row r="38">
      <c r="A38" s="15" t="s">
        <v>67</v>
      </c>
      <c r="B38" s="32" t="s">
        <v>68</v>
      </c>
      <c r="C38" s="6" t="s">
        <v>42</v>
      </c>
      <c r="D38" s="21">
        <v>2</v>
      </c>
      <c r="E38" s="25">
        <v>450</v>
      </c>
      <c r="F38" s="21">
        <f>MMULT(D38,E38)</f>
      </c>
    </row>
    <row r="39">
      <c r="A39" s="16" t="s">
        <v>9</v>
      </c>
      <c r="B39" s="35" t="s">
        <v>69</v>
      </c>
      <c r="C39" s="6"/>
      <c r="D39" s="21"/>
      <c r="E39" s="25"/>
      <c r="F39" s="28">
        <f>sum(F37:F38)</f>
      </c>
    </row>
    <row r="40">
      <c r="A40" s="16" t="s">
        <v>9</v>
      </c>
      <c r="B40" s="35" t="s">
        <v>70</v>
      </c>
      <c r="C40" s="6"/>
      <c r="D40" s="21"/>
      <c r="E40" s="25"/>
      <c r="F40" s="28">
        <f>sum(F22,F28,F32,F35,F39)</f>
      </c>
    </row>
    <row r="41" s="2" customFormat="1">
      <c r="A41" s="14" t="s">
        <v>71</v>
      </c>
      <c r="B41" s="34" t="s">
        <v>72</v>
      </c>
      <c r="C41" s="8" t="s">
        <v>9</v>
      </c>
      <c r="D41" s="22" t="s">
        <v>9</v>
      </c>
      <c r="E41" s="26" t="s">
        <v>9</v>
      </c>
      <c r="F41" s="22" t="s">
        <v>9</v>
      </c>
      <c r="G41" s="30"/>
    </row>
    <row r="42" s="2" customFormat="1">
      <c r="A42" s="14" t="s">
        <v>73</v>
      </c>
      <c r="B42" s="34" t="s">
        <v>74</v>
      </c>
      <c r="C42" s="8" t="s">
        <v>9</v>
      </c>
      <c r="D42" s="22" t="s">
        <v>9</v>
      </c>
      <c r="E42" s="26" t="s">
        <v>9</v>
      </c>
      <c r="F42" s="22" t="s">
        <v>9</v>
      </c>
      <c r="G42" s="30"/>
    </row>
    <row r="43">
      <c r="A43" s="15" t="s">
        <v>75</v>
      </c>
      <c r="B43" s="32" t="s">
        <v>76</v>
      </c>
      <c r="C43" s="6" t="s">
        <v>42</v>
      </c>
      <c r="D43" s="21">
        <v>790</v>
      </c>
      <c r="E43" s="25">
        <v>142</v>
      </c>
      <c r="F43" s="21">
        <f>MMULT(D43,E43)</f>
      </c>
    </row>
    <row r="44">
      <c r="A44" s="15" t="s">
        <v>77</v>
      </c>
      <c r="B44" s="32" t="s">
        <v>78</v>
      </c>
      <c r="C44" s="6" t="s">
        <v>42</v>
      </c>
      <c r="D44" s="21">
        <v>1150</v>
      </c>
      <c r="E44" s="25">
        <v>22</v>
      </c>
      <c r="F44" s="21">
        <f>MMULT(D44,E44)</f>
      </c>
    </row>
    <row r="45">
      <c r="A45" s="16" t="s">
        <v>9</v>
      </c>
      <c r="B45" s="35" t="s">
        <v>79</v>
      </c>
      <c r="C45" s="6"/>
      <c r="D45" s="21"/>
      <c r="E45" s="25"/>
      <c r="F45" s="28">
        <f>sum(F43:F44)</f>
      </c>
    </row>
    <row r="46" s="2" customFormat="1">
      <c r="A46" s="14" t="s">
        <v>80</v>
      </c>
      <c r="B46" s="34" t="s">
        <v>81</v>
      </c>
      <c r="C46" s="8" t="s">
        <v>9</v>
      </c>
      <c r="D46" s="22" t="s">
        <v>9</v>
      </c>
      <c r="E46" s="26" t="s">
        <v>9</v>
      </c>
      <c r="F46" s="22" t="s">
        <v>9</v>
      </c>
      <c r="G46" s="30"/>
    </row>
    <row r="47">
      <c r="A47" s="15" t="s">
        <v>82</v>
      </c>
      <c r="B47" s="32" t="s">
        <v>83</v>
      </c>
      <c r="C47" s="6" t="s">
        <v>56</v>
      </c>
      <c r="D47" s="21">
        <v>15</v>
      </c>
      <c r="E47" s="25">
        <v>94</v>
      </c>
      <c r="F47" s="21">
        <f>MMULT(D47,E47)</f>
      </c>
    </row>
    <row r="48">
      <c r="A48" s="16" t="s">
        <v>9</v>
      </c>
      <c r="B48" s="35" t="s">
        <v>84</v>
      </c>
      <c r="C48" s="6"/>
      <c r="D48" s="21"/>
      <c r="E48" s="25"/>
      <c r="F48" s="28">
        <f>sum(F47:F47)</f>
      </c>
    </row>
    <row r="49">
      <c r="A49" s="16" t="s">
        <v>9</v>
      </c>
      <c r="B49" s="35" t="s">
        <v>85</v>
      </c>
      <c r="C49" s="6"/>
      <c r="D49" s="21"/>
      <c r="E49" s="25"/>
      <c r="F49" s="28">
        <f>sum(F45,F48)</f>
      </c>
    </row>
    <row r="50" s="2" customFormat="1">
      <c r="A50" s="14" t="s">
        <v>86</v>
      </c>
      <c r="B50" s="34" t="s">
        <v>87</v>
      </c>
      <c r="C50" s="8" t="s">
        <v>9</v>
      </c>
      <c r="D50" s="22" t="s">
        <v>9</v>
      </c>
      <c r="E50" s="26" t="s">
        <v>9</v>
      </c>
      <c r="F50" s="22" t="s">
        <v>9</v>
      </c>
      <c r="G50" s="30"/>
    </row>
    <row r="51" s="2" customFormat="1">
      <c r="A51" s="14" t="s">
        <v>88</v>
      </c>
      <c r="B51" s="34" t="s">
        <v>89</v>
      </c>
      <c r="C51" s="8" t="s">
        <v>9</v>
      </c>
      <c r="D51" s="22" t="s">
        <v>9</v>
      </c>
      <c r="E51" s="26" t="s">
        <v>9</v>
      </c>
      <c r="F51" s="22" t="s">
        <v>9</v>
      </c>
      <c r="G51" s="30"/>
    </row>
    <row r="52">
      <c r="A52" s="15" t="s">
        <v>90</v>
      </c>
      <c r="B52" s="32" t="s">
        <v>91</v>
      </c>
      <c r="C52" s="6"/>
      <c r="D52" s="21"/>
      <c r="E52" s="25"/>
      <c r="F52" s="21"/>
    </row>
    <row r="53">
      <c r="A53" s="15" t="s">
        <v>92</v>
      </c>
      <c r="B53" s="32" t="s">
        <v>93</v>
      </c>
      <c r="C53" s="6"/>
      <c r="D53" s="21"/>
      <c r="E53" s="25"/>
      <c r="F53" s="21"/>
    </row>
    <row r="54">
      <c r="A54" s="15" t="s">
        <v>94</v>
      </c>
      <c r="B54" s="32" t="s">
        <v>95</v>
      </c>
      <c r="C54" s="6"/>
      <c r="D54" s="21"/>
      <c r="E54" s="25"/>
      <c r="F54" s="21"/>
    </row>
    <row r="55">
      <c r="A55" s="15" t="s">
        <v>96</v>
      </c>
      <c r="B55" s="32" t="s">
        <v>97</v>
      </c>
      <c r="C55" s="6"/>
      <c r="D55" s="21"/>
      <c r="E55" s="25"/>
      <c r="F55" s="21"/>
    </row>
    <row r="56">
      <c r="A56" s="15" t="s">
        <v>98</v>
      </c>
      <c r="B56" s="32" t="s">
        <v>99</v>
      </c>
      <c r="C56" s="6"/>
      <c r="D56" s="21"/>
      <c r="E56" s="25"/>
      <c r="F56" s="21"/>
    </row>
    <row r="57">
      <c r="A57" s="15" t="s">
        <v>100</v>
      </c>
      <c r="B57" s="32" t="s">
        <v>101</v>
      </c>
      <c r="C57" s="6"/>
      <c r="D57" s="21"/>
      <c r="E57" s="25"/>
      <c r="F57" s="21"/>
    </row>
    <row r="58">
      <c r="A58" s="15" t="s">
        <v>102</v>
      </c>
      <c r="B58" s="32" t="s">
        <v>103</v>
      </c>
      <c r="C58" s="6"/>
      <c r="D58" s="21"/>
      <c r="E58" s="25"/>
      <c r="F58" s="21"/>
    </row>
    <row r="59">
      <c r="A59" s="15" t="s">
        <v>104</v>
      </c>
      <c r="B59" s="32" t="s">
        <v>105</v>
      </c>
      <c r="C59" s="6"/>
      <c r="D59" s="21"/>
      <c r="E59" s="25"/>
      <c r="F59" s="21"/>
    </row>
    <row r="60">
      <c r="A60" s="15" t="s">
        <v>106</v>
      </c>
      <c r="B60" s="32" t="s">
        <v>107</v>
      </c>
      <c r="C60" s="6"/>
      <c r="D60" s="21"/>
      <c r="E60" s="25"/>
      <c r="F60" s="21"/>
    </row>
    <row r="61">
      <c r="A61" s="15" t="s">
        <v>108</v>
      </c>
      <c r="B61" s="32" t="s">
        <v>109</v>
      </c>
      <c r="C61" s="6" t="s">
        <v>110</v>
      </c>
      <c r="D61" s="21">
        <v>24</v>
      </c>
      <c r="E61" s="25">
        <v>10429.79</v>
      </c>
      <c r="F61" s="21">
        <f>MMULT(D61,E61)</f>
      </c>
    </row>
    <row r="62">
      <c r="A62" s="15" t="s">
        <v>111</v>
      </c>
      <c r="B62" s="32" t="s">
        <v>112</v>
      </c>
      <c r="C62" s="6" t="s">
        <v>110</v>
      </c>
      <c r="D62" s="21">
        <v>8</v>
      </c>
      <c r="E62" s="25">
        <v>297.63</v>
      </c>
      <c r="F62" s="21">
        <f>MMULT(D62,E62)</f>
      </c>
    </row>
    <row r="63">
      <c r="A63" s="16" t="s">
        <v>9</v>
      </c>
      <c r="B63" s="35" t="s">
        <v>113</v>
      </c>
      <c r="C63" s="6"/>
      <c r="D63" s="21"/>
      <c r="E63" s="25"/>
      <c r="F63" s="28">
        <f>sum(F52:F62)</f>
      </c>
    </row>
    <row r="64" s="2" customFormat="1">
      <c r="A64" s="14" t="s">
        <v>114</v>
      </c>
      <c r="B64" s="34" t="s">
        <v>115</v>
      </c>
      <c r="C64" s="8" t="s">
        <v>9</v>
      </c>
      <c r="D64" s="22" t="s">
        <v>9</v>
      </c>
      <c r="E64" s="26" t="s">
        <v>9</v>
      </c>
      <c r="F64" s="22" t="s">
        <v>9</v>
      </c>
      <c r="G64" s="30"/>
    </row>
    <row r="65">
      <c r="A65" s="15" t="s">
        <v>116</v>
      </c>
      <c r="B65" s="32" t="s">
        <v>117</v>
      </c>
      <c r="C65" s="6" t="s">
        <v>56</v>
      </c>
      <c r="D65" s="21">
        <v>9900</v>
      </c>
      <c r="E65" s="25">
        <v>45</v>
      </c>
      <c r="F65" s="21">
        <f>MMULT(D65,E65)</f>
      </c>
    </row>
    <row r="66">
      <c r="A66" s="15" t="s">
        <v>118</v>
      </c>
      <c r="B66" s="32" t="s">
        <v>119</v>
      </c>
      <c r="C66" s="6" t="s">
        <v>56</v>
      </c>
      <c r="D66" s="21">
        <v>2300</v>
      </c>
      <c r="E66" s="25">
        <v>52</v>
      </c>
      <c r="F66" s="21">
        <f>MMULT(D66,E66)</f>
      </c>
    </row>
    <row r="67">
      <c r="A67" s="15" t="s">
        <v>120</v>
      </c>
      <c r="B67" s="32" t="s">
        <v>121</v>
      </c>
      <c r="C67" s="6" t="s">
        <v>56</v>
      </c>
      <c r="D67" s="21">
        <v>6800</v>
      </c>
      <c r="E67" s="25">
        <v>63</v>
      </c>
      <c r="F67" s="21">
        <f>MMULT(D67,E67)</f>
      </c>
    </row>
    <row r="68">
      <c r="A68" s="15" t="s">
        <v>122</v>
      </c>
      <c r="B68" s="32" t="s">
        <v>123</v>
      </c>
      <c r="C68" s="6" t="s">
        <v>56</v>
      </c>
      <c r="D68" s="21">
        <v>1000</v>
      </c>
      <c r="E68" s="25">
        <v>18</v>
      </c>
      <c r="F68" s="21">
        <f>MMULT(D68,E68)</f>
      </c>
    </row>
    <row r="69">
      <c r="A69" s="15" t="s">
        <v>124</v>
      </c>
      <c r="B69" s="32" t="s">
        <v>125</v>
      </c>
      <c r="C69" s="6" t="s">
        <v>56</v>
      </c>
      <c r="D69" s="21">
        <v>2000</v>
      </c>
      <c r="E69" s="25">
        <v>19</v>
      </c>
      <c r="F69" s="21">
        <f>MMULT(D69,E69)</f>
      </c>
    </row>
    <row r="70">
      <c r="A70" s="15" t="s">
        <v>126</v>
      </c>
      <c r="B70" s="32" t="s">
        <v>127</v>
      </c>
      <c r="C70" s="6" t="s">
        <v>16</v>
      </c>
      <c r="D70" s="21">
        <v>1000</v>
      </c>
      <c r="E70" s="25">
        <v>163</v>
      </c>
      <c r="F70" s="21">
        <f>MMULT(D70,E70)</f>
      </c>
    </row>
    <row r="71">
      <c r="A71" s="15" t="s">
        <v>128</v>
      </c>
      <c r="B71" s="32" t="s">
        <v>129</v>
      </c>
      <c r="C71" s="6" t="s">
        <v>56</v>
      </c>
      <c r="D71" s="21">
        <v>5067</v>
      </c>
      <c r="E71" s="25">
        <v>133</v>
      </c>
      <c r="F71" s="21">
        <f>MMULT(D71,E71)</f>
      </c>
    </row>
    <row r="72">
      <c r="A72" s="15" t="s">
        <v>130</v>
      </c>
      <c r="B72" s="32" t="s">
        <v>131</v>
      </c>
      <c r="C72" s="6" t="s">
        <v>56</v>
      </c>
      <c r="D72" s="21">
        <v>3300</v>
      </c>
      <c r="E72" s="25">
        <v>149</v>
      </c>
      <c r="F72" s="21">
        <f>MMULT(D72,E72)</f>
      </c>
    </row>
    <row r="73">
      <c r="A73" s="15" t="s">
        <v>132</v>
      </c>
      <c r="B73" s="32" t="s">
        <v>133</v>
      </c>
      <c r="C73" s="6" t="s">
        <v>56</v>
      </c>
      <c r="D73" s="21">
        <v>7233</v>
      </c>
      <c r="E73" s="25">
        <v>118</v>
      </c>
      <c r="F73" s="21">
        <f>MMULT(D73,E73)</f>
      </c>
    </row>
    <row r="74">
      <c r="A74" s="15" t="s">
        <v>134</v>
      </c>
      <c r="B74" s="32" t="s">
        <v>135</v>
      </c>
      <c r="C74" s="6" t="s">
        <v>56</v>
      </c>
      <c r="D74" s="21">
        <v>4400</v>
      </c>
      <c r="E74" s="25">
        <v>132</v>
      </c>
      <c r="F74" s="21">
        <f>MMULT(D74,E74)</f>
      </c>
    </row>
    <row r="75">
      <c r="A75" s="15" t="s">
        <v>136</v>
      </c>
      <c r="B75" s="32" t="s">
        <v>137</v>
      </c>
      <c r="C75" s="6" t="s">
        <v>56</v>
      </c>
      <c r="D75" s="21">
        <v>850</v>
      </c>
      <c r="E75" s="25">
        <v>79</v>
      </c>
      <c r="F75" s="21">
        <f>MMULT(D75,E75)</f>
      </c>
    </row>
    <row r="76">
      <c r="A76" s="15" t="s">
        <v>138</v>
      </c>
      <c r="B76" s="32" t="s">
        <v>139</v>
      </c>
      <c r="C76" s="6" t="s">
        <v>56</v>
      </c>
      <c r="D76" s="21">
        <v>800</v>
      </c>
      <c r="E76" s="25">
        <v>4</v>
      </c>
      <c r="F76" s="21">
        <f>MMULT(D76,E76)</f>
      </c>
    </row>
    <row r="77">
      <c r="A77" s="15" t="s">
        <v>140</v>
      </c>
      <c r="B77" s="32" t="s">
        <v>141</v>
      </c>
      <c r="C77" s="6" t="s">
        <v>3</v>
      </c>
      <c r="D77" s="21">
        <v>3</v>
      </c>
      <c r="E77" s="25">
        <v>1120</v>
      </c>
      <c r="F77" s="21">
        <f>MMULT(D77,E77)</f>
      </c>
    </row>
    <row r="78">
      <c r="A78" s="15" t="s">
        <v>142</v>
      </c>
      <c r="B78" s="32" t="s">
        <v>143</v>
      </c>
      <c r="C78" s="6" t="s">
        <v>3</v>
      </c>
      <c r="D78" s="21">
        <v>20</v>
      </c>
      <c r="E78" s="25">
        <v>1030</v>
      </c>
      <c r="F78" s="21">
        <f>MMULT(D78,E78)</f>
      </c>
    </row>
    <row r="79">
      <c r="A79" s="15" t="s">
        <v>144</v>
      </c>
      <c r="B79" s="32" t="s">
        <v>145</v>
      </c>
      <c r="C79" s="6" t="s">
        <v>3</v>
      </c>
      <c r="D79" s="21">
        <v>95</v>
      </c>
      <c r="E79" s="25">
        <v>950</v>
      </c>
      <c r="F79" s="21">
        <f>MMULT(D79,E79)</f>
      </c>
    </row>
    <row r="80">
      <c r="A80" s="15" t="s">
        <v>146</v>
      </c>
      <c r="B80" s="32" t="s">
        <v>147</v>
      </c>
      <c r="C80" s="6" t="s">
        <v>3</v>
      </c>
      <c r="D80" s="21">
        <v>20</v>
      </c>
      <c r="E80" s="25">
        <v>1170</v>
      </c>
      <c r="F80" s="21">
        <f>MMULT(D80,E80)</f>
      </c>
    </row>
    <row r="81">
      <c r="A81" s="15" t="s">
        <v>148</v>
      </c>
      <c r="B81" s="32" t="s">
        <v>149</v>
      </c>
      <c r="C81" s="6" t="s">
        <v>3</v>
      </c>
      <c r="D81" s="21">
        <v>120</v>
      </c>
      <c r="E81" s="25">
        <v>1720</v>
      </c>
      <c r="F81" s="21">
        <f>MMULT(D81,E81)</f>
      </c>
    </row>
    <row r="82">
      <c r="A82" s="15" t="s">
        <v>150</v>
      </c>
      <c r="B82" s="32" t="s">
        <v>151</v>
      </c>
      <c r="C82" s="6" t="s">
        <v>3</v>
      </c>
      <c r="D82" s="21">
        <v>208</v>
      </c>
      <c r="E82" s="25">
        <v>2266</v>
      </c>
      <c r="F82" s="21">
        <f>MMULT(D82,E82)</f>
      </c>
    </row>
    <row r="83">
      <c r="A83" s="15" t="s">
        <v>152</v>
      </c>
      <c r="B83" s="32" t="s">
        <v>153</v>
      </c>
      <c r="C83" s="6" t="s">
        <v>3</v>
      </c>
      <c r="D83" s="21">
        <v>70</v>
      </c>
      <c r="E83" s="25">
        <v>420</v>
      </c>
      <c r="F83" s="21">
        <f>MMULT(D83,E83)</f>
      </c>
    </row>
    <row r="84">
      <c r="A84" s="15" t="s">
        <v>154</v>
      </c>
      <c r="B84" s="32" t="s">
        <v>155</v>
      </c>
      <c r="C84" s="6" t="s">
        <v>3</v>
      </c>
      <c r="D84" s="21">
        <v>150</v>
      </c>
      <c r="E84" s="25">
        <v>520</v>
      </c>
      <c r="F84" s="21">
        <f>MMULT(D84,E84)</f>
      </c>
    </row>
    <row r="85">
      <c r="A85" s="16" t="s">
        <v>9</v>
      </c>
      <c r="B85" s="35" t="s">
        <v>156</v>
      </c>
      <c r="C85" s="6"/>
      <c r="D85" s="21"/>
      <c r="E85" s="25"/>
      <c r="F85" s="28">
        <f>sum(F65:F84)</f>
      </c>
    </row>
    <row r="86" s="2" customFormat="1">
      <c r="A86" s="14" t="s">
        <v>157</v>
      </c>
      <c r="B86" s="34" t="s">
        <v>158</v>
      </c>
      <c r="C86" s="8" t="s">
        <v>9</v>
      </c>
      <c r="D86" s="22" t="s">
        <v>9</v>
      </c>
      <c r="E86" s="26" t="s">
        <v>9</v>
      </c>
      <c r="F86" s="22" t="s">
        <v>9</v>
      </c>
      <c r="G86" s="30"/>
    </row>
    <row r="87">
      <c r="A87" s="15" t="s">
        <v>159</v>
      </c>
      <c r="B87" s="32" t="s">
        <v>160</v>
      </c>
      <c r="C87" s="6"/>
      <c r="D87" s="21"/>
      <c r="E87" s="25"/>
      <c r="F87" s="21"/>
    </row>
    <row r="88">
      <c r="A88" s="15" t="s">
        <v>161</v>
      </c>
      <c r="B88" s="32" t="s">
        <v>162</v>
      </c>
      <c r="C88" s="6" t="s">
        <v>3</v>
      </c>
      <c r="D88" s="21">
        <v>43</v>
      </c>
      <c r="E88" s="25">
        <v>1130</v>
      </c>
      <c r="F88" s="21">
        <f>MMULT(D88,E88)</f>
      </c>
    </row>
    <row r="89">
      <c r="A89" s="15" t="s">
        <v>163</v>
      </c>
      <c r="B89" s="32" t="s">
        <v>164</v>
      </c>
      <c r="C89" s="6" t="s">
        <v>3</v>
      </c>
      <c r="D89" s="21">
        <v>70</v>
      </c>
      <c r="E89" s="25">
        <v>1300</v>
      </c>
      <c r="F89" s="21">
        <f>MMULT(D89,E89)</f>
      </c>
    </row>
    <row r="90">
      <c r="A90" s="15" t="s">
        <v>165</v>
      </c>
      <c r="B90" s="32" t="s">
        <v>166</v>
      </c>
      <c r="C90" s="6" t="s">
        <v>3</v>
      </c>
      <c r="D90" s="21">
        <v>435</v>
      </c>
      <c r="E90" s="25">
        <v>2000</v>
      </c>
      <c r="F90" s="21">
        <f>MMULT(D90,E90)</f>
      </c>
    </row>
    <row r="91">
      <c r="A91" s="15" t="s">
        <v>167</v>
      </c>
      <c r="B91" s="32" t="s">
        <v>168</v>
      </c>
      <c r="C91" s="6" t="s">
        <v>3</v>
      </c>
      <c r="D91" s="21">
        <v>36</v>
      </c>
      <c r="E91" s="25">
        <v>2750</v>
      </c>
      <c r="F91" s="21">
        <f>MMULT(D91,E91)</f>
      </c>
    </row>
    <row r="92">
      <c r="A92" s="15" t="s">
        <v>169</v>
      </c>
      <c r="B92" s="32" t="s">
        <v>170</v>
      </c>
      <c r="C92" s="6" t="s">
        <v>3</v>
      </c>
      <c r="D92" s="21">
        <v>343</v>
      </c>
      <c r="E92" s="25">
        <v>500</v>
      </c>
      <c r="F92" s="21">
        <f>MMULT(D92,E92)</f>
      </c>
    </row>
    <row r="93">
      <c r="A93" s="15" t="s">
        <v>171</v>
      </c>
      <c r="B93" s="32" t="s">
        <v>172</v>
      </c>
      <c r="C93" s="6" t="s">
        <v>3</v>
      </c>
      <c r="D93" s="21">
        <v>363</v>
      </c>
      <c r="E93" s="25">
        <v>1740</v>
      </c>
      <c r="F93" s="21">
        <f>MMULT(D93,E93)</f>
      </c>
    </row>
    <row r="94">
      <c r="A94" s="15" t="s">
        <v>173</v>
      </c>
      <c r="B94" s="32" t="s">
        <v>174</v>
      </c>
      <c r="C94" s="6" t="s">
        <v>3</v>
      </c>
      <c r="D94" s="21">
        <v>26</v>
      </c>
      <c r="E94" s="25">
        <v>2300</v>
      </c>
      <c r="F94" s="21">
        <f>MMULT(D94,E94)</f>
      </c>
    </row>
    <row r="95">
      <c r="A95" s="15" t="s">
        <v>175</v>
      </c>
      <c r="B95" s="32" t="s">
        <v>176</v>
      </c>
      <c r="C95" s="6" t="s">
        <v>3</v>
      </c>
      <c r="D95" s="21">
        <v>36</v>
      </c>
      <c r="E95" s="25">
        <v>508</v>
      </c>
      <c r="F95" s="21">
        <f>MMULT(D95,E95)</f>
      </c>
    </row>
    <row r="96">
      <c r="A96" s="15" t="s">
        <v>177</v>
      </c>
      <c r="B96" s="32" t="s">
        <v>178</v>
      </c>
      <c r="C96" s="6" t="s">
        <v>3</v>
      </c>
      <c r="D96" s="21">
        <v>334</v>
      </c>
      <c r="E96" s="25">
        <v>149</v>
      </c>
      <c r="F96" s="21">
        <f>MMULT(D96,E96)</f>
      </c>
    </row>
    <row r="97">
      <c r="A97" s="16" t="s">
        <v>9</v>
      </c>
      <c r="B97" s="35" t="s">
        <v>179</v>
      </c>
      <c r="C97" s="6"/>
      <c r="D97" s="21"/>
      <c r="E97" s="25"/>
      <c r="F97" s="28">
        <f>sum(F87:F96)</f>
      </c>
    </row>
    <row r="98" s="2" customFormat="1">
      <c r="A98" s="14" t="s">
        <v>180</v>
      </c>
      <c r="B98" s="34" t="s">
        <v>181</v>
      </c>
      <c r="C98" s="8" t="s">
        <v>9</v>
      </c>
      <c r="D98" s="22" t="s">
        <v>9</v>
      </c>
      <c r="E98" s="26" t="s">
        <v>9</v>
      </c>
      <c r="F98" s="22" t="s">
        <v>9</v>
      </c>
      <c r="G98" s="30"/>
    </row>
    <row r="99">
      <c r="A99" s="15" t="s">
        <v>182</v>
      </c>
      <c r="B99" s="32" t="s">
        <v>183</v>
      </c>
      <c r="C99" s="6" t="s">
        <v>3</v>
      </c>
      <c r="D99" s="21">
        <v>54</v>
      </c>
      <c r="E99" s="25">
        <v>2508</v>
      </c>
      <c r="F99" s="21">
        <f>MMULT(D99,E99)</f>
      </c>
    </row>
    <row r="100">
      <c r="A100" s="15" t="s">
        <v>184</v>
      </c>
      <c r="B100" s="32" t="s">
        <v>185</v>
      </c>
      <c r="C100" s="6" t="s">
        <v>3</v>
      </c>
      <c r="D100" s="21">
        <v>8</v>
      </c>
      <c r="E100" s="25">
        <v>5690</v>
      </c>
      <c r="F100" s="21">
        <f>MMULT(D100,E100)</f>
      </c>
    </row>
    <row r="101">
      <c r="A101" s="15" t="s">
        <v>186</v>
      </c>
      <c r="B101" s="32" t="s">
        <v>187</v>
      </c>
      <c r="C101" s="6" t="s">
        <v>3</v>
      </c>
      <c r="D101" s="21">
        <v>2</v>
      </c>
      <c r="E101" s="25">
        <v>4600</v>
      </c>
      <c r="F101" s="21">
        <f>MMULT(D101,E101)</f>
      </c>
    </row>
    <row r="102">
      <c r="A102" s="16" t="s">
        <v>9</v>
      </c>
      <c r="B102" s="35" t="s">
        <v>188</v>
      </c>
      <c r="C102" s="6"/>
      <c r="D102" s="21"/>
      <c r="E102" s="25"/>
      <c r="F102" s="28">
        <f>sum(F99:F101)</f>
      </c>
    </row>
    <row r="103" s="2" customFormat="1">
      <c r="A103" s="14" t="s">
        <v>189</v>
      </c>
      <c r="B103" s="34" t="s">
        <v>190</v>
      </c>
      <c r="C103" s="8" t="s">
        <v>9</v>
      </c>
      <c r="D103" s="22" t="s">
        <v>9</v>
      </c>
      <c r="E103" s="26" t="s">
        <v>9</v>
      </c>
      <c r="F103" s="22" t="s">
        <v>9</v>
      </c>
      <c r="G103" s="30"/>
    </row>
    <row r="104">
      <c r="A104" s="15" t="s">
        <v>191</v>
      </c>
      <c r="B104" s="32" t="s">
        <v>192</v>
      </c>
      <c r="C104" s="6" t="s">
        <v>3</v>
      </c>
      <c r="D104" s="21">
        <v>32</v>
      </c>
      <c r="E104" s="25">
        <v>5400</v>
      </c>
      <c r="F104" s="21">
        <f>MMULT(D104,E104)</f>
      </c>
    </row>
    <row r="105">
      <c r="A105" s="15" t="s">
        <v>193</v>
      </c>
      <c r="B105" s="32" t="s">
        <v>194</v>
      </c>
      <c r="C105" s="6" t="s">
        <v>3</v>
      </c>
      <c r="D105" s="21">
        <v>32</v>
      </c>
      <c r="E105" s="25">
        <v>6730</v>
      </c>
      <c r="F105" s="21">
        <f>MMULT(D105,E105)</f>
      </c>
    </row>
    <row r="106">
      <c r="A106" s="15" t="s">
        <v>195</v>
      </c>
      <c r="B106" s="32" t="s">
        <v>196</v>
      </c>
      <c r="C106" s="6" t="s">
        <v>110</v>
      </c>
      <c r="D106" s="21">
        <v>32</v>
      </c>
      <c r="E106" s="25">
        <v>540</v>
      </c>
      <c r="F106" s="21">
        <f>MMULT(D106,E106)</f>
      </c>
    </row>
    <row r="107">
      <c r="A107" s="15" t="s">
        <v>197</v>
      </c>
      <c r="B107" s="32" t="s">
        <v>198</v>
      </c>
      <c r="C107" s="6" t="s">
        <v>3</v>
      </c>
      <c r="D107" s="21">
        <v>10</v>
      </c>
      <c r="E107" s="25">
        <v>840</v>
      </c>
      <c r="F107" s="21">
        <f>MMULT(D107,E107)</f>
      </c>
    </row>
    <row r="108">
      <c r="A108" s="15" t="s">
        <v>199</v>
      </c>
      <c r="B108" s="32" t="s">
        <v>200</v>
      </c>
      <c r="C108" s="6" t="s">
        <v>3</v>
      </c>
      <c r="D108" s="21">
        <v>32</v>
      </c>
      <c r="E108" s="25">
        <v>690</v>
      </c>
      <c r="F108" s="21">
        <f>MMULT(D108,E108)</f>
      </c>
    </row>
    <row r="109">
      <c r="A109" s="16" t="s">
        <v>9</v>
      </c>
      <c r="B109" s="35" t="s">
        <v>201</v>
      </c>
      <c r="C109" s="6"/>
      <c r="D109" s="21"/>
      <c r="E109" s="25"/>
      <c r="F109" s="28">
        <f>sum(F104:F108)</f>
      </c>
    </row>
    <row r="110" s="2" customFormat="1">
      <c r="A110" s="14" t="s">
        <v>202</v>
      </c>
      <c r="B110" s="34" t="s">
        <v>203</v>
      </c>
      <c r="C110" s="8" t="s">
        <v>9</v>
      </c>
      <c r="D110" s="22" t="s">
        <v>9</v>
      </c>
      <c r="E110" s="26" t="s">
        <v>9</v>
      </c>
      <c r="F110" s="22" t="s">
        <v>9</v>
      </c>
      <c r="G110" s="30"/>
    </row>
    <row r="111">
      <c r="A111" s="15" t="s">
        <v>204</v>
      </c>
      <c r="B111" s="32" t="s">
        <v>205</v>
      </c>
      <c r="C111" s="6" t="s">
        <v>56</v>
      </c>
      <c r="D111" s="21">
        <v>28248</v>
      </c>
      <c r="E111" s="25">
        <v>55</v>
      </c>
      <c r="F111" s="21">
        <f>MMULT(D111,E111)</f>
      </c>
    </row>
    <row r="112">
      <c r="A112" s="15" t="s">
        <v>206</v>
      </c>
      <c r="B112" s="32" t="s">
        <v>207</v>
      </c>
      <c r="C112" s="6" t="s">
        <v>56</v>
      </c>
      <c r="D112" s="21">
        <v>2600</v>
      </c>
      <c r="E112" s="25">
        <v>110</v>
      </c>
      <c r="F112" s="21">
        <f>MMULT(D112,E112)</f>
      </c>
    </row>
    <row r="113">
      <c r="A113" s="15" t="s">
        <v>208</v>
      </c>
      <c r="B113" s="32" t="s">
        <v>209</v>
      </c>
      <c r="C113" s="6" t="s">
        <v>56</v>
      </c>
      <c r="D113" s="21">
        <v>3200</v>
      </c>
      <c r="E113" s="25">
        <v>167</v>
      </c>
      <c r="F113" s="21">
        <f>MMULT(D113,E113)</f>
      </c>
    </row>
    <row r="114">
      <c r="A114" s="15" t="s">
        <v>210</v>
      </c>
      <c r="B114" s="32" t="s">
        <v>211</v>
      </c>
      <c r="C114" s="6" t="s">
        <v>56</v>
      </c>
      <c r="D114" s="21">
        <v>30420</v>
      </c>
      <c r="E114" s="25">
        <v>23.2</v>
      </c>
      <c r="F114" s="21">
        <f>MMULT(D114,E114)</f>
      </c>
    </row>
    <row r="115">
      <c r="A115" s="15" t="s">
        <v>212</v>
      </c>
      <c r="B115" s="32" t="s">
        <v>213</v>
      </c>
      <c r="C115" s="6" t="s">
        <v>56</v>
      </c>
      <c r="D115" s="21">
        <v>9800</v>
      </c>
      <c r="E115" s="25">
        <v>27.1</v>
      </c>
      <c r="F115" s="21">
        <f>MMULT(D115,E115)</f>
      </c>
    </row>
    <row r="116">
      <c r="A116" s="15" t="s">
        <v>214</v>
      </c>
      <c r="B116" s="32" t="s">
        <v>215</v>
      </c>
      <c r="C116" s="6" t="s">
        <v>56</v>
      </c>
      <c r="D116" s="21">
        <v>35820</v>
      </c>
      <c r="E116" s="25">
        <v>37.6</v>
      </c>
      <c r="F116" s="21">
        <f>MMULT(D116,E116)</f>
      </c>
    </row>
    <row r="117">
      <c r="A117" s="15" t="s">
        <v>216</v>
      </c>
      <c r="B117" s="32" t="s">
        <v>217</v>
      </c>
      <c r="C117" s="6" t="s">
        <v>3</v>
      </c>
      <c r="D117" s="21">
        <v>100</v>
      </c>
      <c r="E117" s="25">
        <v>22.3</v>
      </c>
      <c r="F117" s="21">
        <f>MMULT(D117,E117)</f>
      </c>
    </row>
    <row r="118">
      <c r="A118" s="15" t="s">
        <v>218</v>
      </c>
      <c r="B118" s="32" t="s">
        <v>219</v>
      </c>
      <c r="C118" s="6" t="s">
        <v>3</v>
      </c>
      <c r="D118" s="21">
        <v>150</v>
      </c>
      <c r="E118" s="25">
        <v>44</v>
      </c>
      <c r="F118" s="21">
        <f>MMULT(D118,E118)</f>
      </c>
    </row>
    <row r="119">
      <c r="A119" s="15" t="s">
        <v>220</v>
      </c>
      <c r="B119" s="32" t="s">
        <v>221</v>
      </c>
      <c r="C119" s="6" t="s">
        <v>56</v>
      </c>
      <c r="D119" s="21">
        <v>13821</v>
      </c>
      <c r="E119" s="25">
        <v>11.7</v>
      </c>
      <c r="F119" s="21">
        <f>MMULT(D119,E119)</f>
      </c>
    </row>
    <row r="120">
      <c r="A120" s="15" t="s">
        <v>222</v>
      </c>
      <c r="B120" s="32" t="s">
        <v>223</v>
      </c>
      <c r="C120" s="6" t="s">
        <v>56</v>
      </c>
      <c r="D120" s="21">
        <v>13821</v>
      </c>
      <c r="E120" s="25">
        <v>15.1</v>
      </c>
      <c r="F120" s="21">
        <f>MMULT(D120,E120)</f>
      </c>
    </row>
    <row r="121">
      <c r="A121" s="15" t="s">
        <v>224</v>
      </c>
      <c r="B121" s="32" t="s">
        <v>225</v>
      </c>
      <c r="C121" s="6" t="s">
        <v>56</v>
      </c>
      <c r="D121" s="21">
        <v>100</v>
      </c>
      <c r="E121" s="25">
        <v>30.5</v>
      </c>
      <c r="F121" s="21">
        <f>MMULT(D121,E121)</f>
      </c>
    </row>
    <row r="122">
      <c r="A122" s="15" t="s">
        <v>226</v>
      </c>
      <c r="B122" s="32" t="s">
        <v>227</v>
      </c>
      <c r="C122" s="6" t="s">
        <v>56</v>
      </c>
      <c r="D122" s="21">
        <v>5000</v>
      </c>
      <c r="E122" s="25">
        <v>2.2</v>
      </c>
      <c r="F122" s="21">
        <f>MMULT(D122,E122)</f>
      </c>
    </row>
    <row r="123">
      <c r="A123" s="15" t="s">
        <v>228</v>
      </c>
      <c r="B123" s="32" t="s">
        <v>229</v>
      </c>
      <c r="C123" s="6" t="s">
        <v>56</v>
      </c>
      <c r="D123" s="21">
        <v>27600</v>
      </c>
      <c r="E123" s="25">
        <v>3.3</v>
      </c>
      <c r="F123" s="21">
        <f>MMULT(D123,E123)</f>
      </c>
    </row>
    <row r="124">
      <c r="A124" s="15" t="s">
        <v>230</v>
      </c>
      <c r="B124" s="32" t="s">
        <v>231</v>
      </c>
      <c r="C124" s="6" t="s">
        <v>56</v>
      </c>
      <c r="D124" s="21">
        <v>2600</v>
      </c>
      <c r="E124" s="25">
        <v>18.6</v>
      </c>
      <c r="F124" s="21">
        <f>MMULT(D124,E124)</f>
      </c>
    </row>
    <row r="125">
      <c r="A125" s="15" t="s">
        <v>232</v>
      </c>
      <c r="B125" s="32" t="s">
        <v>233</v>
      </c>
      <c r="C125" s="6" t="s">
        <v>56</v>
      </c>
      <c r="D125" s="21">
        <v>3200</v>
      </c>
      <c r="E125" s="25">
        <v>23</v>
      </c>
      <c r="F125" s="21">
        <f>MMULT(D125,E125)</f>
      </c>
    </row>
    <row r="126">
      <c r="A126" s="16" t="s">
        <v>9</v>
      </c>
      <c r="B126" s="35" t="s">
        <v>234</v>
      </c>
      <c r="C126" s="6"/>
      <c r="D126" s="21"/>
      <c r="E126" s="25"/>
      <c r="F126" s="28">
        <f>sum(F111:F125)</f>
      </c>
    </row>
    <row r="127" s="2" customFormat="1">
      <c r="A127" s="14" t="s">
        <v>235</v>
      </c>
      <c r="B127" s="34" t="s">
        <v>236</v>
      </c>
      <c r="C127" s="8" t="s">
        <v>9</v>
      </c>
      <c r="D127" s="22" t="s">
        <v>9</v>
      </c>
      <c r="E127" s="26" t="s">
        <v>9</v>
      </c>
      <c r="F127" s="22" t="s">
        <v>9</v>
      </c>
      <c r="G127" s="30"/>
    </row>
    <row r="128">
      <c r="A128" s="15" t="s">
        <v>237</v>
      </c>
      <c r="B128" s="32" t="s">
        <v>238</v>
      </c>
      <c r="C128" s="6" t="s">
        <v>3</v>
      </c>
      <c r="D128" s="21">
        <v>50</v>
      </c>
      <c r="E128" s="25">
        <v>26.6</v>
      </c>
      <c r="F128" s="21">
        <f>MMULT(D128,E128)</f>
      </c>
    </row>
    <row r="129">
      <c r="A129" s="15" t="s">
        <v>239</v>
      </c>
      <c r="B129" s="32" t="s">
        <v>240</v>
      </c>
      <c r="C129" s="6" t="s">
        <v>241</v>
      </c>
      <c r="D129" s="21">
        <v>6</v>
      </c>
      <c r="E129" s="25">
        <v>215</v>
      </c>
      <c r="F129" s="21">
        <f>MMULT(D129,E129)</f>
      </c>
    </row>
    <row r="130">
      <c r="A130" s="16" t="s">
        <v>9</v>
      </c>
      <c r="B130" s="35" t="s">
        <v>242</v>
      </c>
      <c r="C130" s="6"/>
      <c r="D130" s="21"/>
      <c r="E130" s="25"/>
      <c r="F130" s="28">
        <f>sum(F128:F129)</f>
      </c>
    </row>
    <row r="131" s="2" customFormat="1">
      <c r="A131" s="14" t="s">
        <v>243</v>
      </c>
      <c r="B131" s="34" t="s">
        <v>244</v>
      </c>
      <c r="C131" s="8" t="s">
        <v>9</v>
      </c>
      <c r="D131" s="22" t="s">
        <v>9</v>
      </c>
      <c r="E131" s="26" t="s">
        <v>9</v>
      </c>
      <c r="F131" s="22" t="s">
        <v>9</v>
      </c>
      <c r="G131" s="30"/>
    </row>
    <row r="132">
      <c r="A132" s="15" t="s">
        <v>245</v>
      </c>
      <c r="B132" s="32" t="s">
        <v>246</v>
      </c>
      <c r="C132" s="6" t="s">
        <v>56</v>
      </c>
      <c r="D132" s="21">
        <v>8720</v>
      </c>
      <c r="E132" s="25">
        <v>17.3</v>
      </c>
      <c r="F132" s="21">
        <f>MMULT(D132,E132)</f>
      </c>
    </row>
    <row r="133">
      <c r="A133" s="15" t="s">
        <v>247</v>
      </c>
      <c r="B133" s="32" t="s">
        <v>248</v>
      </c>
      <c r="C133" s="6" t="s">
        <v>56</v>
      </c>
      <c r="D133" s="21">
        <v>6100</v>
      </c>
      <c r="E133" s="25">
        <v>19.3</v>
      </c>
      <c r="F133" s="21">
        <f>MMULT(D133,E133)</f>
      </c>
    </row>
    <row r="134">
      <c r="A134" s="15" t="s">
        <v>249</v>
      </c>
      <c r="B134" s="32" t="s">
        <v>250</v>
      </c>
      <c r="C134" s="6" t="s">
        <v>56</v>
      </c>
      <c r="D134" s="21">
        <v>200</v>
      </c>
      <c r="E134" s="25">
        <v>24.1</v>
      </c>
      <c r="F134" s="21">
        <f>MMULT(D134,E134)</f>
      </c>
    </row>
    <row r="135">
      <c r="A135" s="15" t="s">
        <v>251</v>
      </c>
      <c r="B135" s="32" t="s">
        <v>252</v>
      </c>
      <c r="C135" s="6" t="s">
        <v>56</v>
      </c>
      <c r="D135" s="21">
        <v>200</v>
      </c>
      <c r="E135" s="25">
        <v>35.1</v>
      </c>
      <c r="F135" s="21">
        <f>MMULT(D135,E135)</f>
      </c>
    </row>
    <row r="136">
      <c r="A136" s="15" t="s">
        <v>253</v>
      </c>
      <c r="B136" s="32" t="s">
        <v>254</v>
      </c>
      <c r="C136" s="6" t="s">
        <v>56</v>
      </c>
      <c r="D136" s="21">
        <v>8000</v>
      </c>
      <c r="E136" s="25">
        <v>77</v>
      </c>
      <c r="F136" s="21">
        <f>MMULT(D136,E136)</f>
      </c>
    </row>
    <row r="137">
      <c r="A137" s="15" t="s">
        <v>255</v>
      </c>
      <c r="B137" s="32" t="s">
        <v>256</v>
      </c>
      <c r="C137" s="6" t="s">
        <v>56</v>
      </c>
      <c r="D137" s="21">
        <v>720</v>
      </c>
      <c r="E137" s="25">
        <v>107</v>
      </c>
      <c r="F137" s="21">
        <f>MMULT(D137,E137)</f>
      </c>
    </row>
    <row r="138">
      <c r="A138" s="16" t="s">
        <v>9</v>
      </c>
      <c r="B138" s="35" t="s">
        <v>257</v>
      </c>
      <c r="C138" s="6"/>
      <c r="D138" s="21"/>
      <c r="E138" s="25"/>
      <c r="F138" s="28">
        <f>sum(F132:F137)</f>
      </c>
    </row>
    <row r="139" s="2" customFormat="1">
      <c r="A139" s="14" t="s">
        <v>258</v>
      </c>
      <c r="B139" s="34" t="s">
        <v>259</v>
      </c>
      <c r="C139" s="8" t="s">
        <v>9</v>
      </c>
      <c r="D139" s="22" t="s">
        <v>9</v>
      </c>
      <c r="E139" s="26" t="s">
        <v>9</v>
      </c>
      <c r="F139" s="22" t="s">
        <v>9</v>
      </c>
      <c r="G139" s="30"/>
    </row>
    <row r="140">
      <c r="A140" s="15" t="s">
        <v>260</v>
      </c>
      <c r="B140" s="32" t="s">
        <v>261</v>
      </c>
      <c r="C140" s="6" t="s">
        <v>56</v>
      </c>
      <c r="D140" s="21">
        <v>8720</v>
      </c>
      <c r="E140" s="25">
        <v>31.6</v>
      </c>
      <c r="F140" s="21">
        <f>MMULT(D140,E140)</f>
      </c>
    </row>
    <row r="141">
      <c r="A141" s="16" t="s">
        <v>9</v>
      </c>
      <c r="B141" s="35" t="s">
        <v>262</v>
      </c>
      <c r="C141" s="6"/>
      <c r="D141" s="21"/>
      <c r="E141" s="25"/>
      <c r="F141" s="28">
        <f>sum(F140:F140)</f>
      </c>
    </row>
    <row r="142" s="2" customFormat="1">
      <c r="A142" s="14" t="s">
        <v>263</v>
      </c>
      <c r="B142" s="34" t="s">
        <v>244</v>
      </c>
      <c r="C142" s="8" t="s">
        <v>9</v>
      </c>
      <c r="D142" s="22" t="s">
        <v>9</v>
      </c>
      <c r="E142" s="26" t="s">
        <v>9</v>
      </c>
      <c r="F142" s="22" t="s">
        <v>9</v>
      </c>
      <c r="G142" s="30"/>
    </row>
    <row r="143">
      <c r="A143" s="15" t="s">
        <v>264</v>
      </c>
      <c r="B143" s="32" t="s">
        <v>265</v>
      </c>
      <c r="C143" s="6" t="s">
        <v>3</v>
      </c>
      <c r="D143" s="21">
        <v>2</v>
      </c>
      <c r="E143" s="25">
        <v>203</v>
      </c>
      <c r="F143" s="21">
        <f>MMULT(D143,E143)</f>
      </c>
    </row>
    <row r="144">
      <c r="A144" s="15" t="s">
        <v>266</v>
      </c>
      <c r="B144" s="32" t="s">
        <v>267</v>
      </c>
      <c r="C144" s="6" t="s">
        <v>3</v>
      </c>
      <c r="D144" s="21">
        <v>12</v>
      </c>
      <c r="E144" s="25">
        <v>342</v>
      </c>
      <c r="F144" s="21">
        <f>MMULT(D144,E144)</f>
      </c>
    </row>
    <row r="145">
      <c r="A145" s="15" t="s">
        <v>268</v>
      </c>
      <c r="B145" s="32" t="s">
        <v>269</v>
      </c>
      <c r="C145" s="6" t="s">
        <v>3</v>
      </c>
      <c r="D145" s="21">
        <v>10</v>
      </c>
      <c r="E145" s="25">
        <v>502</v>
      </c>
      <c r="F145" s="21">
        <f>MMULT(D145,E145)</f>
      </c>
    </row>
    <row r="146">
      <c r="A146" s="15" t="s">
        <v>270</v>
      </c>
      <c r="B146" s="32" t="s">
        <v>271</v>
      </c>
      <c r="C146" s="6" t="s">
        <v>56</v>
      </c>
      <c r="D146" s="21">
        <v>3520</v>
      </c>
      <c r="E146" s="25">
        <v>26</v>
      </c>
      <c r="F146" s="21">
        <f>MMULT(D146,E146)</f>
      </c>
    </row>
    <row r="147">
      <c r="A147" s="15" t="s">
        <v>272</v>
      </c>
      <c r="B147" s="32" t="s">
        <v>273</v>
      </c>
      <c r="C147" s="6" t="s">
        <v>56</v>
      </c>
      <c r="D147" s="21">
        <v>4000</v>
      </c>
      <c r="E147" s="25">
        <v>97</v>
      </c>
      <c r="F147" s="21">
        <f>MMULT(D147,E147)</f>
      </c>
    </row>
    <row r="148">
      <c r="A148" s="16" t="s">
        <v>9</v>
      </c>
      <c r="B148" s="35" t="s">
        <v>257</v>
      </c>
      <c r="C148" s="6"/>
      <c r="D148" s="21"/>
      <c r="E148" s="25"/>
      <c r="F148" s="28">
        <f>sum(F143:F147)</f>
      </c>
    </row>
    <row r="149" s="2" customFormat="1">
      <c r="A149" s="14" t="s">
        <v>274</v>
      </c>
      <c r="B149" s="34" t="s">
        <v>275</v>
      </c>
      <c r="C149" s="8" t="s">
        <v>9</v>
      </c>
      <c r="D149" s="22" t="s">
        <v>9</v>
      </c>
      <c r="E149" s="26" t="s">
        <v>9</v>
      </c>
      <c r="F149" s="22" t="s">
        <v>9</v>
      </c>
      <c r="G149" s="30"/>
    </row>
    <row r="150">
      <c r="A150" s="15" t="s">
        <v>276</v>
      </c>
      <c r="B150" s="32" t="s">
        <v>277</v>
      </c>
      <c r="C150" s="6" t="s">
        <v>3</v>
      </c>
      <c r="D150" s="21">
        <v>113</v>
      </c>
      <c r="E150" s="25">
        <v>750</v>
      </c>
      <c r="F150" s="21">
        <f>MMULT(D150,E150)</f>
      </c>
    </row>
    <row r="151">
      <c r="A151" s="15" t="s">
        <v>278</v>
      </c>
      <c r="B151" s="32" t="s">
        <v>279</v>
      </c>
      <c r="C151" s="6" t="s">
        <v>3</v>
      </c>
      <c r="D151" s="21">
        <v>113</v>
      </c>
      <c r="E151" s="25">
        <v>480</v>
      </c>
      <c r="F151" s="21">
        <f>MMULT(D151,E151)</f>
      </c>
    </row>
    <row r="152">
      <c r="A152" s="15" t="s">
        <v>280</v>
      </c>
      <c r="B152" s="32" t="s">
        <v>281</v>
      </c>
      <c r="C152" s="6" t="s">
        <v>3</v>
      </c>
      <c r="D152" s="21">
        <v>10</v>
      </c>
      <c r="E152" s="25">
        <v>380</v>
      </c>
      <c r="F152" s="21">
        <f>MMULT(D152,E152)</f>
      </c>
    </row>
    <row r="153">
      <c r="A153" s="15" t="s">
        <v>282</v>
      </c>
      <c r="B153" s="32" t="s">
        <v>283</v>
      </c>
      <c r="C153" s="6" t="s">
        <v>3</v>
      </c>
      <c r="D153" s="21">
        <v>10</v>
      </c>
      <c r="E153" s="25">
        <v>408</v>
      </c>
      <c r="F153" s="21">
        <f>MMULT(D153,E153)</f>
      </c>
    </row>
    <row r="154">
      <c r="A154" s="15" t="s">
        <v>284</v>
      </c>
      <c r="B154" s="32" t="s">
        <v>285</v>
      </c>
      <c r="C154" s="6" t="s">
        <v>3</v>
      </c>
      <c r="D154" s="21">
        <v>301</v>
      </c>
      <c r="E154" s="25">
        <v>87</v>
      </c>
      <c r="F154" s="21">
        <f>MMULT(D154,E154)</f>
      </c>
    </row>
    <row r="155">
      <c r="A155" s="16" t="s">
        <v>9</v>
      </c>
      <c r="B155" s="35" t="s">
        <v>286</v>
      </c>
      <c r="C155" s="6"/>
      <c r="D155" s="21"/>
      <c r="E155" s="25"/>
      <c r="F155" s="28">
        <f>sum(F150:F154)</f>
      </c>
    </row>
    <row r="156" s="2" customFormat="1">
      <c r="A156" s="14" t="s">
        <v>287</v>
      </c>
      <c r="B156" s="34" t="s">
        <v>288</v>
      </c>
      <c r="C156" s="8" t="s">
        <v>9</v>
      </c>
      <c r="D156" s="22" t="s">
        <v>9</v>
      </c>
      <c r="E156" s="26" t="s">
        <v>9</v>
      </c>
      <c r="F156" s="22" t="s">
        <v>9</v>
      </c>
      <c r="G156" s="30"/>
    </row>
    <row r="157">
      <c r="A157" s="15" t="s">
        <v>289</v>
      </c>
      <c r="B157" s="32" t="s">
        <v>290</v>
      </c>
      <c r="C157" s="6"/>
      <c r="D157" s="21"/>
      <c r="E157" s="25"/>
      <c r="F157" s="21"/>
    </row>
    <row r="158">
      <c r="A158" s="15" t="s">
        <v>291</v>
      </c>
      <c r="B158" s="32" t="s">
        <v>292</v>
      </c>
      <c r="C158" s="6" t="s">
        <v>110</v>
      </c>
      <c r="D158" s="21">
        <v>10</v>
      </c>
      <c r="E158" s="25">
        <v>2050</v>
      </c>
      <c r="F158" s="21">
        <f>MMULT(D158,E158)</f>
      </c>
    </row>
    <row r="159">
      <c r="A159" s="15" t="s">
        <v>293</v>
      </c>
      <c r="B159" s="32" t="s">
        <v>294</v>
      </c>
      <c r="C159" s="6" t="s">
        <v>110</v>
      </c>
      <c r="D159" s="21">
        <v>10</v>
      </c>
      <c r="E159" s="25">
        <v>8000</v>
      </c>
      <c r="F159" s="21">
        <f>MMULT(D159,E159)</f>
      </c>
    </row>
    <row r="160">
      <c r="A160" s="15" t="s">
        <v>295</v>
      </c>
      <c r="B160" s="32" t="s">
        <v>296</v>
      </c>
      <c r="C160" s="6" t="s">
        <v>110</v>
      </c>
      <c r="D160" s="21">
        <v>10</v>
      </c>
      <c r="E160" s="25">
        <v>4200</v>
      </c>
      <c r="F160" s="21">
        <f>MMULT(D160,E160)</f>
      </c>
    </row>
    <row r="161">
      <c r="A161" s="16" t="s">
        <v>9</v>
      </c>
      <c r="B161" s="35" t="s">
        <v>297</v>
      </c>
      <c r="C161" s="6"/>
      <c r="D161" s="21"/>
      <c r="E161" s="25"/>
      <c r="F161" s="28">
        <f>sum(F157:F160)</f>
      </c>
    </row>
    <row r="162" s="2" customFormat="1">
      <c r="A162" s="14" t="s">
        <v>298</v>
      </c>
      <c r="B162" s="34" t="s">
        <v>299</v>
      </c>
      <c r="C162" s="8" t="s">
        <v>9</v>
      </c>
      <c r="D162" s="22" t="s">
        <v>9</v>
      </c>
      <c r="E162" s="26" t="s">
        <v>9</v>
      </c>
      <c r="F162" s="22" t="s">
        <v>9</v>
      </c>
      <c r="G162" s="30"/>
    </row>
    <row r="163">
      <c r="A163" s="15" t="s">
        <v>300</v>
      </c>
      <c r="B163" s="32" t="s">
        <v>301</v>
      </c>
      <c r="C163" s="6"/>
      <c r="D163" s="21"/>
      <c r="E163" s="25"/>
      <c r="F163" s="21"/>
    </row>
    <row r="164">
      <c r="A164" s="15" t="s">
        <v>302</v>
      </c>
      <c r="B164" s="32" t="s">
        <v>303</v>
      </c>
      <c r="C164" s="6" t="s">
        <v>3</v>
      </c>
      <c r="D164" s="21">
        <v>178</v>
      </c>
      <c r="E164" s="25">
        <v>260</v>
      </c>
      <c r="F164" s="21">
        <f>MMULT(D164,E164)</f>
      </c>
    </row>
    <row r="165">
      <c r="A165" s="15" t="s">
        <v>304</v>
      </c>
      <c r="B165" s="32" t="s">
        <v>305</v>
      </c>
      <c r="C165" s="6" t="s">
        <v>3</v>
      </c>
      <c r="D165" s="21">
        <v>295</v>
      </c>
      <c r="E165" s="25">
        <v>300</v>
      </c>
      <c r="F165" s="21">
        <f>MMULT(D165,E165)</f>
      </c>
    </row>
    <row r="166">
      <c r="A166" s="15" t="s">
        <v>306</v>
      </c>
      <c r="B166" s="32" t="s">
        <v>307</v>
      </c>
      <c r="C166" s="6" t="s">
        <v>3</v>
      </c>
      <c r="D166" s="21">
        <v>295</v>
      </c>
      <c r="E166" s="25">
        <v>580</v>
      </c>
      <c r="F166" s="21">
        <f>MMULT(D166,E166)</f>
      </c>
    </row>
    <row r="167">
      <c r="A167" s="15" t="s">
        <v>308</v>
      </c>
      <c r="B167" s="32" t="s">
        <v>309</v>
      </c>
      <c r="C167" s="6" t="s">
        <v>3</v>
      </c>
      <c r="D167" s="21">
        <v>20</v>
      </c>
      <c r="E167" s="25">
        <v>1280</v>
      </c>
      <c r="F167" s="21">
        <f>MMULT(D167,E167)</f>
      </c>
    </row>
    <row r="168">
      <c r="A168" s="15" t="s">
        <v>310</v>
      </c>
      <c r="B168" s="32" t="s">
        <v>311</v>
      </c>
      <c r="C168" s="6" t="s">
        <v>3</v>
      </c>
      <c r="D168" s="21">
        <v>295</v>
      </c>
      <c r="E168" s="25">
        <v>96</v>
      </c>
      <c r="F168" s="21">
        <f>MMULT(D168,E168)</f>
      </c>
    </row>
    <row r="169">
      <c r="A169" s="15" t="s">
        <v>312</v>
      </c>
      <c r="B169" s="32" t="s">
        <v>313</v>
      </c>
      <c r="C169" s="6" t="s">
        <v>3</v>
      </c>
      <c r="D169" s="21">
        <v>2</v>
      </c>
      <c r="E169" s="25">
        <v>220</v>
      </c>
      <c r="F169" s="21">
        <f>MMULT(D169,E169)</f>
      </c>
    </row>
    <row r="170">
      <c r="A170" s="15" t="s">
        <v>314</v>
      </c>
      <c r="B170" s="32" t="s">
        <v>315</v>
      </c>
      <c r="C170" s="6" t="s">
        <v>3</v>
      </c>
      <c r="D170" s="21">
        <v>10</v>
      </c>
      <c r="E170" s="25">
        <v>221</v>
      </c>
      <c r="F170" s="21">
        <f>MMULT(D170,E170)</f>
      </c>
    </row>
    <row r="171">
      <c r="A171" s="15" t="s">
        <v>316</v>
      </c>
      <c r="B171" s="32" t="s">
        <v>317</v>
      </c>
      <c r="C171" s="6" t="s">
        <v>3</v>
      </c>
      <c r="D171" s="21">
        <v>20</v>
      </c>
      <c r="E171" s="25">
        <v>586</v>
      </c>
      <c r="F171" s="21">
        <f>MMULT(D171,E171)</f>
      </c>
    </row>
    <row r="172">
      <c r="A172" s="15" t="s">
        <v>318</v>
      </c>
      <c r="B172" s="32" t="s">
        <v>319</v>
      </c>
      <c r="C172" s="6" t="s">
        <v>3</v>
      </c>
      <c r="D172" s="21">
        <v>5</v>
      </c>
      <c r="E172" s="25">
        <v>455</v>
      </c>
      <c r="F172" s="21">
        <f>MMULT(D172,E172)</f>
      </c>
    </row>
    <row r="173">
      <c r="A173" s="15" t="s">
        <v>320</v>
      </c>
      <c r="B173" s="32" t="s">
        <v>321</v>
      </c>
      <c r="C173" s="6" t="s">
        <v>3</v>
      </c>
      <c r="D173" s="21">
        <v>95</v>
      </c>
      <c r="E173" s="25">
        <v>11450</v>
      </c>
      <c r="F173" s="21">
        <f>MMULT(D173,E173)</f>
      </c>
    </row>
    <row r="174">
      <c r="A174" s="15" t="s">
        <v>322</v>
      </c>
      <c r="B174" s="32" t="s">
        <v>323</v>
      </c>
      <c r="C174" s="6" t="s">
        <v>3</v>
      </c>
      <c r="D174" s="21">
        <v>0</v>
      </c>
      <c r="E174" s="25">
        <v>32600</v>
      </c>
      <c r="F174" s="21">
        <f>MMULT(D174,E174)</f>
      </c>
    </row>
    <row r="175">
      <c r="A175" s="15" t="s">
        <v>324</v>
      </c>
      <c r="B175" s="32" t="s">
        <v>325</v>
      </c>
      <c r="C175" s="6" t="s">
        <v>3</v>
      </c>
      <c r="D175" s="21">
        <v>208</v>
      </c>
      <c r="E175" s="25">
        <v>40600</v>
      </c>
      <c r="F175" s="21">
        <f>MMULT(D175,E175)</f>
      </c>
    </row>
    <row r="176">
      <c r="A176" s="15" t="s">
        <v>326</v>
      </c>
      <c r="B176" s="32" t="s">
        <v>327</v>
      </c>
      <c r="C176" s="6" t="s">
        <v>3</v>
      </c>
      <c r="D176" s="21">
        <v>295</v>
      </c>
      <c r="E176" s="25">
        <v>1230</v>
      </c>
      <c r="F176" s="21">
        <f>MMULT(D176,E176)</f>
      </c>
    </row>
    <row r="177">
      <c r="A177" s="15" t="s">
        <v>328</v>
      </c>
      <c r="B177" s="32" t="s">
        <v>329</v>
      </c>
      <c r="C177" s="6" t="s">
        <v>330</v>
      </c>
      <c r="D177" s="21">
        <v>50</v>
      </c>
      <c r="E177" s="25">
        <v>1740</v>
      </c>
      <c r="F177" s="21">
        <f>MMULT(D177,E177)</f>
      </c>
    </row>
    <row r="178">
      <c r="A178" s="15" t="s">
        <v>331</v>
      </c>
      <c r="B178" s="32" t="s">
        <v>332</v>
      </c>
      <c r="C178" s="6" t="s">
        <v>3</v>
      </c>
      <c r="D178" s="21">
        <v>60</v>
      </c>
      <c r="E178" s="25">
        <v>1500</v>
      </c>
      <c r="F178" s="21">
        <f>MMULT(D178,E178)</f>
      </c>
    </row>
    <row r="179">
      <c r="A179" s="15" t="s">
        <v>333</v>
      </c>
      <c r="B179" s="32" t="s">
        <v>334</v>
      </c>
      <c r="C179" s="6" t="s">
        <v>3</v>
      </c>
      <c r="D179" s="21">
        <v>201</v>
      </c>
      <c r="E179" s="25">
        <v>3550</v>
      </c>
      <c r="F179" s="21">
        <f>MMULT(D179,E179)</f>
      </c>
    </row>
    <row r="180">
      <c r="A180" s="15" t="s">
        <v>335</v>
      </c>
      <c r="B180" s="32" t="s">
        <v>336</v>
      </c>
      <c r="C180" s="6" t="s">
        <v>3</v>
      </c>
      <c r="D180" s="21">
        <v>81</v>
      </c>
      <c r="E180" s="25">
        <v>9400</v>
      </c>
      <c r="F180" s="21">
        <f>MMULT(D180,E180)</f>
      </c>
    </row>
    <row r="181">
      <c r="A181" s="15" t="s">
        <v>337</v>
      </c>
      <c r="B181" s="32" t="s">
        <v>338</v>
      </c>
      <c r="C181" s="6" t="s">
        <v>3</v>
      </c>
      <c r="D181" s="21">
        <v>13</v>
      </c>
      <c r="E181" s="25">
        <v>14000</v>
      </c>
      <c r="F181" s="21">
        <f>MMULT(D181,E181)</f>
      </c>
    </row>
    <row r="182">
      <c r="A182" s="15" t="s">
        <v>339</v>
      </c>
      <c r="B182" s="32" t="s">
        <v>340</v>
      </c>
      <c r="C182" s="6" t="s">
        <v>3</v>
      </c>
      <c r="D182" s="21">
        <v>295</v>
      </c>
      <c r="E182" s="25">
        <v>1640</v>
      </c>
      <c r="F182" s="21">
        <f>MMULT(D182,E182)</f>
      </c>
    </row>
    <row r="183">
      <c r="A183" s="15" t="s">
        <v>341</v>
      </c>
      <c r="B183" s="32" t="s">
        <v>342</v>
      </c>
      <c r="C183" s="6"/>
      <c r="D183" s="21"/>
      <c r="E183" s="25"/>
      <c r="F183" s="21"/>
    </row>
    <row r="184">
      <c r="A184" s="15" t="s">
        <v>343</v>
      </c>
      <c r="B184" s="32" t="s">
        <v>344</v>
      </c>
      <c r="C184" s="6" t="s">
        <v>3</v>
      </c>
      <c r="D184" s="21">
        <v>30</v>
      </c>
      <c r="E184" s="25">
        <v>11500</v>
      </c>
      <c r="F184" s="21">
        <f>MMULT(D184,E184)</f>
      </c>
    </row>
    <row r="185">
      <c r="A185" s="15" t="s">
        <v>345</v>
      </c>
      <c r="B185" s="32" t="s">
        <v>346</v>
      </c>
      <c r="C185" s="6" t="s">
        <v>3</v>
      </c>
      <c r="D185" s="21">
        <v>25</v>
      </c>
      <c r="E185" s="25">
        <v>1500</v>
      </c>
      <c r="F185" s="21">
        <f>MMULT(D185,E185)</f>
      </c>
    </row>
    <row r="186">
      <c r="A186" s="15" t="s">
        <v>347</v>
      </c>
      <c r="B186" s="32" t="s">
        <v>348</v>
      </c>
      <c r="C186" s="6" t="s">
        <v>3</v>
      </c>
      <c r="D186" s="21">
        <v>30</v>
      </c>
      <c r="E186" s="25">
        <v>2350</v>
      </c>
      <c r="F186" s="21">
        <f>MMULT(D186,E186)</f>
      </c>
    </row>
    <row r="187">
      <c r="A187" s="15" t="s">
        <v>349</v>
      </c>
      <c r="B187" s="32" t="s">
        <v>350</v>
      </c>
      <c r="C187" s="6" t="s">
        <v>3</v>
      </c>
      <c r="D187" s="21">
        <v>210000</v>
      </c>
      <c r="E187" s="25">
        <v>8.3</v>
      </c>
      <c r="F187" s="21">
        <f>MMULT(D187,E187)</f>
      </c>
    </row>
    <row r="188">
      <c r="A188" s="15" t="s">
        <v>351</v>
      </c>
      <c r="B188" s="32" t="s">
        <v>352</v>
      </c>
      <c r="C188" s="6" t="s">
        <v>3</v>
      </c>
      <c r="D188" s="21">
        <v>20</v>
      </c>
      <c r="E188" s="25">
        <v>7.3</v>
      </c>
      <c r="F188" s="21">
        <f>MMULT(D188,E188)</f>
      </c>
    </row>
    <row r="189">
      <c r="A189" s="15" t="s">
        <v>353</v>
      </c>
      <c r="B189" s="32" t="s">
        <v>354</v>
      </c>
      <c r="C189" s="6" t="s">
        <v>3</v>
      </c>
      <c r="D189" s="21">
        <v>296</v>
      </c>
      <c r="E189" s="25">
        <v>465</v>
      </c>
      <c r="F189" s="21">
        <f>MMULT(D189,E189)</f>
      </c>
    </row>
    <row r="190">
      <c r="A190" s="15" t="s">
        <v>355</v>
      </c>
      <c r="B190" s="32" t="s">
        <v>356</v>
      </c>
      <c r="C190" s="6" t="s">
        <v>3</v>
      </c>
      <c r="D190" s="21">
        <v>296</v>
      </c>
      <c r="E190" s="25">
        <v>273</v>
      </c>
      <c r="F190" s="21">
        <f>MMULT(D190,E190)</f>
      </c>
    </row>
    <row r="191">
      <c r="A191" s="16" t="s">
        <v>9</v>
      </c>
      <c r="B191" s="35" t="s">
        <v>357</v>
      </c>
      <c r="C191" s="6"/>
      <c r="D191" s="21"/>
      <c r="E191" s="25"/>
      <c r="F191" s="28">
        <f>sum(F163:F190)</f>
      </c>
    </row>
    <row r="192" s="2" customFormat="1">
      <c r="A192" s="14" t="s">
        <v>358</v>
      </c>
      <c r="B192" s="34" t="s">
        <v>359</v>
      </c>
      <c r="C192" s="8" t="s">
        <v>9</v>
      </c>
      <c r="D192" s="22" t="s">
        <v>9</v>
      </c>
      <c r="E192" s="26" t="s">
        <v>9</v>
      </c>
      <c r="F192" s="22" t="s">
        <v>9</v>
      </c>
      <c r="G192" s="30"/>
    </row>
    <row r="193">
      <c r="A193" s="15" t="s">
        <v>360</v>
      </c>
      <c r="B193" s="32" t="s">
        <v>361</v>
      </c>
      <c r="C193" s="6" t="s">
        <v>3</v>
      </c>
      <c r="D193" s="21">
        <v>150</v>
      </c>
      <c r="E193" s="25">
        <v>313</v>
      </c>
      <c r="F193" s="21">
        <f>MMULT(D193,E193)</f>
      </c>
    </row>
    <row r="194">
      <c r="A194" s="15" t="s">
        <v>362</v>
      </c>
      <c r="B194" s="32" t="s">
        <v>363</v>
      </c>
      <c r="C194" s="6" t="s">
        <v>3</v>
      </c>
      <c r="D194" s="21">
        <v>140</v>
      </c>
      <c r="E194" s="25">
        <v>388</v>
      </c>
      <c r="F194" s="21">
        <f>MMULT(D194,E194)</f>
      </c>
    </row>
    <row r="195">
      <c r="A195" s="15" t="s">
        <v>364</v>
      </c>
      <c r="B195" s="32" t="s">
        <v>365</v>
      </c>
      <c r="C195" s="6" t="s">
        <v>3</v>
      </c>
      <c r="D195" s="21">
        <v>13</v>
      </c>
      <c r="E195" s="25">
        <v>495</v>
      </c>
      <c r="F195" s="21">
        <f>MMULT(D195,E195)</f>
      </c>
    </row>
    <row r="196">
      <c r="A196" s="15" t="s">
        <v>366</v>
      </c>
      <c r="B196" s="32" t="s">
        <v>367</v>
      </c>
      <c r="C196" s="6" t="s">
        <v>3</v>
      </c>
      <c r="D196" s="21">
        <v>201</v>
      </c>
      <c r="E196" s="25">
        <v>278</v>
      </c>
      <c r="F196" s="21">
        <f>MMULT(D196,E196)</f>
      </c>
    </row>
    <row r="197">
      <c r="A197" s="16" t="s">
        <v>9</v>
      </c>
      <c r="B197" s="35" t="s">
        <v>368</v>
      </c>
      <c r="C197" s="6"/>
      <c r="D197" s="21"/>
      <c r="E197" s="25"/>
      <c r="F197" s="28">
        <f>sum(F193:F196)</f>
      </c>
    </row>
    <row r="198" s="2" customFormat="1">
      <c r="A198" s="14" t="s">
        <v>369</v>
      </c>
      <c r="B198" s="34" t="s">
        <v>370</v>
      </c>
      <c r="C198" s="8" t="s">
        <v>9</v>
      </c>
      <c r="D198" s="22" t="s">
        <v>9</v>
      </c>
      <c r="E198" s="26" t="s">
        <v>9</v>
      </c>
      <c r="F198" s="22" t="s">
        <v>9</v>
      </c>
      <c r="G198" s="30"/>
    </row>
    <row r="199">
      <c r="A199" s="15" t="s">
        <v>371</v>
      </c>
      <c r="B199" s="32" t="s">
        <v>372</v>
      </c>
      <c r="C199" s="6" t="s">
        <v>3</v>
      </c>
      <c r="D199" s="21">
        <v>201</v>
      </c>
      <c r="E199" s="25">
        <v>55.1</v>
      </c>
      <c r="F199" s="21">
        <f>MMULT(D199,E199)</f>
      </c>
    </row>
    <row r="200">
      <c r="A200" s="16" t="s">
        <v>9</v>
      </c>
      <c r="B200" s="35" t="s">
        <v>373</v>
      </c>
      <c r="C200" s="6"/>
      <c r="D200" s="21"/>
      <c r="E200" s="25"/>
      <c r="F200" s="28">
        <f>sum(F199:F199)</f>
      </c>
    </row>
    <row r="201" s="2" customFormat="1">
      <c r="A201" s="14" t="s">
        <v>374</v>
      </c>
      <c r="B201" s="34" t="s">
        <v>375</v>
      </c>
      <c r="C201" s="8" t="s">
        <v>9</v>
      </c>
      <c r="D201" s="22" t="s">
        <v>9</v>
      </c>
      <c r="E201" s="26" t="s">
        <v>9</v>
      </c>
      <c r="F201" s="22" t="s">
        <v>9</v>
      </c>
      <c r="G201" s="30"/>
    </row>
    <row r="202">
      <c r="A202" s="15" t="s">
        <v>376</v>
      </c>
      <c r="B202" s="32" t="s">
        <v>377</v>
      </c>
      <c r="C202" s="6" t="s">
        <v>3</v>
      </c>
      <c r="D202" s="21">
        <v>20</v>
      </c>
      <c r="E202" s="25">
        <v>3960</v>
      </c>
      <c r="F202" s="21">
        <f>MMULT(D202,E202)</f>
      </c>
    </row>
    <row r="203">
      <c r="A203" s="15" t="s">
        <v>378</v>
      </c>
      <c r="B203" s="32" t="s">
        <v>379</v>
      </c>
      <c r="C203" s="6" t="s">
        <v>3</v>
      </c>
      <c r="D203" s="21">
        <v>20</v>
      </c>
      <c r="E203" s="25">
        <v>1700</v>
      </c>
      <c r="F203" s="21">
        <f>MMULT(D203,E203)</f>
      </c>
    </row>
    <row r="204">
      <c r="A204" s="15" t="s">
        <v>380</v>
      </c>
      <c r="B204" s="32" t="s">
        <v>381</v>
      </c>
      <c r="C204" s="6" t="s">
        <v>110</v>
      </c>
      <c r="D204" s="21">
        <v>8</v>
      </c>
      <c r="E204" s="25">
        <v>7200</v>
      </c>
      <c r="F204" s="21">
        <f>MMULT(D204,E204)</f>
      </c>
    </row>
    <row r="205">
      <c r="A205" s="16" t="s">
        <v>9</v>
      </c>
      <c r="B205" s="35" t="s">
        <v>382</v>
      </c>
      <c r="C205" s="6"/>
      <c r="D205" s="21"/>
      <c r="E205" s="25"/>
      <c r="F205" s="28">
        <f>sum(F202:F204)</f>
      </c>
    </row>
    <row r="206" s="2" customFormat="1">
      <c r="A206" s="14" t="s">
        <v>383</v>
      </c>
      <c r="B206" s="34" t="s">
        <v>384</v>
      </c>
      <c r="C206" s="8" t="s">
        <v>9</v>
      </c>
      <c r="D206" s="22" t="s">
        <v>9</v>
      </c>
      <c r="E206" s="26" t="s">
        <v>9</v>
      </c>
      <c r="F206" s="22" t="s">
        <v>9</v>
      </c>
      <c r="G206" s="30"/>
    </row>
    <row r="207">
      <c r="A207" s="15" t="s">
        <v>385</v>
      </c>
      <c r="B207" s="32" t="s">
        <v>386</v>
      </c>
      <c r="C207" s="6" t="s">
        <v>3</v>
      </c>
      <c r="D207" s="21">
        <v>45</v>
      </c>
      <c r="E207" s="25">
        <v>7100</v>
      </c>
      <c r="F207" s="21">
        <f>MMULT(D207,E207)</f>
      </c>
    </row>
    <row r="208">
      <c r="A208" s="15" t="s">
        <v>387</v>
      </c>
      <c r="B208" s="32" t="s">
        <v>388</v>
      </c>
      <c r="C208" s="6" t="s">
        <v>3</v>
      </c>
      <c r="D208" s="21">
        <v>150</v>
      </c>
      <c r="E208" s="25">
        <v>2400</v>
      </c>
      <c r="F208" s="21">
        <f>MMULT(D208,E208)</f>
      </c>
    </row>
    <row r="209">
      <c r="A209" s="15" t="s">
        <v>389</v>
      </c>
      <c r="B209" s="32" t="s">
        <v>390</v>
      </c>
      <c r="C209" s="6" t="s">
        <v>3</v>
      </c>
      <c r="D209" s="21">
        <v>51</v>
      </c>
      <c r="E209" s="25">
        <v>4250</v>
      </c>
      <c r="F209" s="21">
        <f>MMULT(D209,E209)</f>
      </c>
    </row>
    <row r="210">
      <c r="A210" s="15" t="s">
        <v>391</v>
      </c>
      <c r="B210" s="32" t="s">
        <v>392</v>
      </c>
      <c r="C210" s="6" t="s">
        <v>3</v>
      </c>
      <c r="D210" s="21">
        <v>300</v>
      </c>
      <c r="E210" s="25">
        <v>4350</v>
      </c>
      <c r="F210" s="21">
        <f>MMULT(D210,E210)</f>
      </c>
    </row>
    <row r="211">
      <c r="A211" s="15" t="s">
        <v>393</v>
      </c>
      <c r="B211" s="32" t="s">
        <v>394</v>
      </c>
      <c r="C211" s="6" t="s">
        <v>3</v>
      </c>
      <c r="D211" s="21">
        <v>70</v>
      </c>
      <c r="E211" s="25">
        <v>6030</v>
      </c>
      <c r="F211" s="21">
        <f>MMULT(D211,E211)</f>
      </c>
    </row>
    <row r="212">
      <c r="A212" s="15" t="s">
        <v>395</v>
      </c>
      <c r="B212" s="32" t="s">
        <v>396</v>
      </c>
      <c r="C212" s="6" t="s">
        <v>3</v>
      </c>
      <c r="D212" s="21">
        <v>421</v>
      </c>
      <c r="E212" s="25">
        <v>300</v>
      </c>
      <c r="F212" s="21">
        <f>MMULT(D212,E212)</f>
      </c>
    </row>
    <row r="213">
      <c r="A213" s="16" t="s">
        <v>9</v>
      </c>
      <c r="B213" s="35" t="s">
        <v>397</v>
      </c>
      <c r="C213" s="6"/>
      <c r="D213" s="21"/>
      <c r="E213" s="25"/>
      <c r="F213" s="28">
        <f>sum(F207:F212)</f>
      </c>
    </row>
    <row r="214" s="2" customFormat="1">
      <c r="A214" s="14" t="s">
        <v>398</v>
      </c>
      <c r="B214" s="34" t="s">
        <v>399</v>
      </c>
      <c r="C214" s="8" t="s">
        <v>9</v>
      </c>
      <c r="D214" s="22" t="s">
        <v>9</v>
      </c>
      <c r="E214" s="26" t="s">
        <v>9</v>
      </c>
      <c r="F214" s="22" t="s">
        <v>9</v>
      </c>
      <c r="G214" s="30"/>
    </row>
    <row r="215">
      <c r="A215" s="15" t="s">
        <v>400</v>
      </c>
      <c r="B215" s="32" t="s">
        <v>401</v>
      </c>
      <c r="C215" s="6" t="s">
        <v>3</v>
      </c>
      <c r="D215" s="21">
        <v>5</v>
      </c>
      <c r="E215" s="25">
        <v>7400</v>
      </c>
      <c r="F215" s="21">
        <f>MMULT(D215,E215)</f>
      </c>
    </row>
    <row r="216">
      <c r="A216" s="15" t="s">
        <v>402</v>
      </c>
      <c r="B216" s="32" t="s">
        <v>403</v>
      </c>
      <c r="C216" s="6" t="s">
        <v>3</v>
      </c>
      <c r="D216" s="21">
        <v>20</v>
      </c>
      <c r="E216" s="25">
        <v>2470</v>
      </c>
      <c r="F216" s="21">
        <f>MMULT(D216,E216)</f>
      </c>
    </row>
    <row r="217">
      <c r="A217" s="15" t="s">
        <v>404</v>
      </c>
      <c r="B217" s="32" t="s">
        <v>405</v>
      </c>
      <c r="C217" s="6" t="s">
        <v>3</v>
      </c>
      <c r="D217" s="21">
        <v>20</v>
      </c>
      <c r="E217" s="25">
        <v>3100</v>
      </c>
      <c r="F217" s="21">
        <f>MMULT(D217,E217)</f>
      </c>
    </row>
    <row r="218">
      <c r="A218" s="15" t="s">
        <v>406</v>
      </c>
      <c r="B218" s="32" t="s">
        <v>407</v>
      </c>
      <c r="C218" s="6" t="s">
        <v>3</v>
      </c>
      <c r="D218" s="21">
        <v>5</v>
      </c>
      <c r="E218" s="25">
        <v>11300</v>
      </c>
      <c r="F218" s="21">
        <f>MMULT(D218,E218)</f>
      </c>
    </row>
    <row r="219">
      <c r="A219" s="15" t="s">
        <v>408</v>
      </c>
      <c r="B219" s="32" t="s">
        <v>409</v>
      </c>
      <c r="C219" s="6" t="s">
        <v>3</v>
      </c>
      <c r="D219" s="21">
        <v>5</v>
      </c>
      <c r="E219" s="25">
        <v>6850</v>
      </c>
      <c r="F219" s="21">
        <f>MMULT(D219,E219)</f>
      </c>
    </row>
    <row r="220">
      <c r="A220" s="15" t="s">
        <v>410</v>
      </c>
      <c r="B220" s="32" t="s">
        <v>411</v>
      </c>
      <c r="C220" s="6" t="s">
        <v>3</v>
      </c>
      <c r="D220" s="21">
        <v>532</v>
      </c>
      <c r="E220" s="25">
        <v>368.5</v>
      </c>
      <c r="F220" s="21">
        <f>MMULT(D220,E220)</f>
      </c>
    </row>
    <row r="221">
      <c r="A221" s="16" t="s">
        <v>9</v>
      </c>
      <c r="B221" s="35" t="s">
        <v>412</v>
      </c>
      <c r="C221" s="6"/>
      <c r="D221" s="21"/>
      <c r="E221" s="25"/>
      <c r="F221" s="28">
        <f>sum(F215:F220)</f>
      </c>
    </row>
    <row r="222" s="2" customFormat="1">
      <c r="A222" s="14" t="s">
        <v>413</v>
      </c>
      <c r="B222" s="34" t="s">
        <v>414</v>
      </c>
      <c r="C222" s="8" t="s">
        <v>9</v>
      </c>
      <c r="D222" s="22" t="s">
        <v>9</v>
      </c>
      <c r="E222" s="26" t="s">
        <v>9</v>
      </c>
      <c r="F222" s="22" t="s">
        <v>9</v>
      </c>
      <c r="G222" s="30"/>
    </row>
    <row r="223">
      <c r="A223" s="15" t="s">
        <v>415</v>
      </c>
      <c r="B223" s="32" t="s">
        <v>416</v>
      </c>
      <c r="C223" s="6" t="s">
        <v>110</v>
      </c>
      <c r="D223" s="21">
        <v>5</v>
      </c>
      <c r="E223" s="25">
        <v>45400</v>
      </c>
      <c r="F223" s="21">
        <f>MMULT(D223,E223)</f>
      </c>
    </row>
    <row r="224">
      <c r="A224" s="16" t="s">
        <v>9</v>
      </c>
      <c r="B224" s="35" t="s">
        <v>417</v>
      </c>
      <c r="C224" s="6"/>
      <c r="D224" s="21"/>
      <c r="E224" s="25"/>
      <c r="F224" s="28">
        <f>sum(F223:F223)</f>
      </c>
    </row>
    <row r="225">
      <c r="A225" s="16" t="s">
        <v>9</v>
      </c>
      <c r="B225" s="35" t="s">
        <v>418</v>
      </c>
      <c r="C225" s="6"/>
      <c r="D225" s="21"/>
      <c r="E225" s="25"/>
      <c r="F225" s="28">
        <f>sum(F63,F85,F97,F102,F109,F126,F130,F138,F141,F148,F155,F161,F191,F197,F200,F205,F213,F221,F224)</f>
      </c>
    </row>
    <row r="226" s="2" customFormat="1">
      <c r="A226" s="14" t="s">
        <v>419</v>
      </c>
      <c r="B226" s="34" t="s">
        <v>420</v>
      </c>
      <c r="C226" s="8" t="s">
        <v>9</v>
      </c>
      <c r="D226" s="22" t="s">
        <v>9</v>
      </c>
      <c r="E226" s="26" t="s">
        <v>9</v>
      </c>
      <c r="F226" s="22" t="s">
        <v>9</v>
      </c>
      <c r="G226" s="30"/>
    </row>
    <row r="227" s="2" customFormat="1">
      <c r="A227" s="14" t="s">
        <v>421</v>
      </c>
      <c r="B227" s="34" t="s">
        <v>422</v>
      </c>
      <c r="C227" s="8" t="s">
        <v>9</v>
      </c>
      <c r="D227" s="22" t="s">
        <v>9</v>
      </c>
      <c r="E227" s="26" t="s">
        <v>9</v>
      </c>
      <c r="F227" s="22" t="s">
        <v>9</v>
      </c>
      <c r="G227" s="30"/>
    </row>
    <row r="228">
      <c r="A228" s="15" t="s">
        <v>423</v>
      </c>
      <c r="B228" s="32" t="s">
        <v>424</v>
      </c>
      <c r="C228" s="6" t="s">
        <v>42</v>
      </c>
      <c r="D228" s="21">
        <v>523.75</v>
      </c>
      <c r="E228" s="25">
        <v>385</v>
      </c>
      <c r="F228" s="21">
        <f>MMULT(D228,E228)</f>
      </c>
    </row>
    <row r="229">
      <c r="A229" s="15" t="s">
        <v>425</v>
      </c>
      <c r="B229" s="32" t="s">
        <v>426</v>
      </c>
      <c r="C229" s="6" t="s">
        <v>56</v>
      </c>
      <c r="D229" s="21">
        <v>375</v>
      </c>
      <c r="E229" s="25">
        <v>270</v>
      </c>
      <c r="F229" s="21">
        <f>MMULT(D229,E229)</f>
      </c>
    </row>
    <row r="230">
      <c r="A230" s="16" t="s">
        <v>9</v>
      </c>
      <c r="B230" s="35" t="s">
        <v>427</v>
      </c>
      <c r="C230" s="6"/>
      <c r="D230" s="21"/>
      <c r="E230" s="25"/>
      <c r="F230" s="28">
        <f>sum(F228:F229)</f>
      </c>
    </row>
    <row r="231">
      <c r="A231" s="16" t="s">
        <v>9</v>
      </c>
      <c r="B231" s="35" t="s">
        <v>428</v>
      </c>
      <c r="C231" s="6"/>
      <c r="D231" s="21"/>
      <c r="E231" s="25"/>
      <c r="F231" s="28">
        <f>sum(F230)</f>
      </c>
    </row>
    <row r="232" s="2" customFormat="1">
      <c r="A232" s="14" t="s">
        <v>429</v>
      </c>
      <c r="B232" s="34" t="s">
        <v>430</v>
      </c>
      <c r="C232" s="8" t="s">
        <v>9</v>
      </c>
      <c r="D232" s="22" t="s">
        <v>9</v>
      </c>
      <c r="E232" s="26" t="s">
        <v>9</v>
      </c>
      <c r="F232" s="22" t="s">
        <v>9</v>
      </c>
      <c r="G232" s="30"/>
    </row>
    <row r="233" s="2" customFormat="1">
      <c r="A233" s="14" t="s">
        <v>431</v>
      </c>
      <c r="B233" s="34" t="s">
        <v>430</v>
      </c>
      <c r="C233" s="8" t="s">
        <v>9</v>
      </c>
      <c r="D233" s="22" t="s">
        <v>9</v>
      </c>
      <c r="E233" s="26" t="s">
        <v>9</v>
      </c>
      <c r="F233" s="22" t="s">
        <v>9</v>
      </c>
      <c r="G233" s="30"/>
    </row>
    <row r="234">
      <c r="A234" s="15" t="s">
        <v>432</v>
      </c>
      <c r="B234" s="32" t="s">
        <v>433</v>
      </c>
      <c r="C234" s="6" t="s">
        <v>34</v>
      </c>
      <c r="D234" s="21">
        <v>2.2</v>
      </c>
      <c r="E234" s="25">
        <v>23600</v>
      </c>
      <c r="F234" s="21">
        <f>MMULT(D234,E234)</f>
      </c>
    </row>
    <row r="235">
      <c r="A235" s="16" t="s">
        <v>9</v>
      </c>
      <c r="B235" s="35" t="s">
        <v>434</v>
      </c>
      <c r="C235" s="6"/>
      <c r="D235" s="21"/>
      <c r="E235" s="25"/>
      <c r="F235" s="28">
        <f>sum(F234:F234)</f>
      </c>
    </row>
    <row r="236" s="2" customFormat="1">
      <c r="A236" s="14" t="s">
        <v>435</v>
      </c>
      <c r="B236" s="34" t="s">
        <v>436</v>
      </c>
      <c r="C236" s="8" t="s">
        <v>9</v>
      </c>
      <c r="D236" s="22" t="s">
        <v>9</v>
      </c>
      <c r="E236" s="26" t="s">
        <v>9</v>
      </c>
      <c r="F236" s="22" t="s">
        <v>9</v>
      </c>
      <c r="G236" s="30"/>
    </row>
    <row r="237">
      <c r="A237" s="15" t="s">
        <v>437</v>
      </c>
      <c r="B237" s="32" t="s">
        <v>438</v>
      </c>
      <c r="C237" s="6" t="s">
        <v>439</v>
      </c>
      <c r="D237" s="21">
        <v>2100</v>
      </c>
      <c r="E237" s="25">
        <v>19.5</v>
      </c>
      <c r="F237" s="21">
        <f>MMULT(D237,E237)</f>
      </c>
    </row>
    <row r="238">
      <c r="A238" s="15" t="s">
        <v>440</v>
      </c>
      <c r="B238" s="32" t="s">
        <v>441</v>
      </c>
      <c r="C238" s="6" t="s">
        <v>3</v>
      </c>
      <c r="D238" s="21">
        <v>6</v>
      </c>
      <c r="E238" s="25">
        <v>42720</v>
      </c>
      <c r="F238" s="21">
        <f>MMULT(D238,E238)</f>
      </c>
    </row>
    <row r="239">
      <c r="A239" s="15" t="s">
        <v>442</v>
      </c>
      <c r="B239" s="32" t="s">
        <v>443</v>
      </c>
      <c r="C239" s="6" t="s">
        <v>34</v>
      </c>
      <c r="D239" s="21">
        <v>1.6</v>
      </c>
      <c r="E239" s="25">
        <v>16730</v>
      </c>
      <c r="F239" s="21">
        <f>MMULT(D239,E239)</f>
      </c>
    </row>
    <row r="240">
      <c r="A240" s="15" t="s">
        <v>444</v>
      </c>
      <c r="B240" s="32" t="s">
        <v>445</v>
      </c>
      <c r="C240" s="6" t="s">
        <v>34</v>
      </c>
      <c r="D240" s="21">
        <v>15</v>
      </c>
      <c r="E240" s="25">
        <v>17420</v>
      </c>
      <c r="F240" s="21">
        <f>MMULT(D240,E240)</f>
      </c>
    </row>
    <row r="241">
      <c r="A241" s="15" t="s">
        <v>446</v>
      </c>
      <c r="B241" s="32" t="s">
        <v>447</v>
      </c>
      <c r="C241" s="6" t="s">
        <v>34</v>
      </c>
      <c r="D241" s="21">
        <v>2.6</v>
      </c>
      <c r="E241" s="25">
        <v>16870</v>
      </c>
      <c r="F241" s="21">
        <f>MMULT(D241,E241)</f>
      </c>
    </row>
    <row r="242">
      <c r="A242" s="16" t="s">
        <v>9</v>
      </c>
      <c r="B242" s="35" t="s">
        <v>448</v>
      </c>
      <c r="C242" s="6"/>
      <c r="D242" s="21"/>
      <c r="E242" s="25"/>
      <c r="F242" s="28">
        <f>sum(F237:F241)</f>
      </c>
    </row>
    <row r="243">
      <c r="A243" s="16" t="s">
        <v>9</v>
      </c>
      <c r="B243" s="35" t="s">
        <v>434</v>
      </c>
      <c r="C243" s="6"/>
      <c r="D243" s="21"/>
      <c r="E243" s="25"/>
      <c r="F243" s="28">
        <f>sum(F235,F242)</f>
      </c>
    </row>
    <row r="244" s="2" customFormat="1">
      <c r="A244" s="14" t="s">
        <v>449</v>
      </c>
      <c r="B244" s="34" t="s">
        <v>450</v>
      </c>
      <c r="C244" s="8" t="s">
        <v>9</v>
      </c>
      <c r="D244" s="22" t="s">
        <v>9</v>
      </c>
      <c r="E244" s="26" t="s">
        <v>9</v>
      </c>
      <c r="F244" s="22" t="s">
        <v>9</v>
      </c>
      <c r="G244" s="30"/>
    </row>
    <row r="245" s="2" customFormat="1">
      <c r="A245" s="14" t="s">
        <v>451</v>
      </c>
      <c r="B245" s="34" t="s">
        <v>452</v>
      </c>
      <c r="C245" s="8" t="s">
        <v>9</v>
      </c>
      <c r="D245" s="22" t="s">
        <v>9</v>
      </c>
      <c r="E245" s="26" t="s">
        <v>9</v>
      </c>
      <c r="F245" s="22" t="s">
        <v>9</v>
      </c>
      <c r="G245" s="30"/>
    </row>
    <row r="246">
      <c r="A246" s="15" t="s">
        <v>453</v>
      </c>
      <c r="B246" s="32" t="s">
        <v>454</v>
      </c>
      <c r="C246" s="6" t="s">
        <v>56</v>
      </c>
      <c r="D246" s="21">
        <v>292</v>
      </c>
      <c r="E246" s="25">
        <v>38</v>
      </c>
      <c r="F246" s="21">
        <f>MMULT(D246,E246)</f>
      </c>
    </row>
    <row r="247">
      <c r="A247" s="16" t="s">
        <v>9</v>
      </c>
      <c r="B247" s="35" t="s">
        <v>455</v>
      </c>
      <c r="C247" s="6"/>
      <c r="D247" s="21"/>
      <c r="E247" s="25"/>
      <c r="F247" s="28">
        <f>sum(F246:F246)</f>
      </c>
    </row>
    <row r="248" s="2" customFormat="1">
      <c r="A248" s="14" t="s">
        <v>456</v>
      </c>
      <c r="B248" s="34" t="s">
        <v>457</v>
      </c>
      <c r="C248" s="8" t="s">
        <v>9</v>
      </c>
      <c r="D248" s="22" t="s">
        <v>9</v>
      </c>
      <c r="E248" s="26" t="s">
        <v>9</v>
      </c>
      <c r="F248" s="22" t="s">
        <v>9</v>
      </c>
      <c r="G248" s="30"/>
    </row>
    <row r="249">
      <c r="A249" s="15" t="s">
        <v>458</v>
      </c>
      <c r="B249" s="32" t="s">
        <v>459</v>
      </c>
      <c r="C249" s="6" t="s">
        <v>56</v>
      </c>
      <c r="D249" s="21">
        <v>540</v>
      </c>
      <c r="E249" s="25">
        <v>418</v>
      </c>
      <c r="F249" s="21">
        <f>MMULT(D249,E249)</f>
      </c>
    </row>
    <row r="250">
      <c r="A250" s="15" t="s">
        <v>460</v>
      </c>
      <c r="B250" s="32" t="s">
        <v>461</v>
      </c>
      <c r="C250" s="6" t="s">
        <v>56</v>
      </c>
      <c r="D250" s="21">
        <v>996</v>
      </c>
      <c r="E250" s="25">
        <v>444</v>
      </c>
      <c r="F250" s="21">
        <f>MMULT(D250,E250)</f>
      </c>
    </row>
    <row r="251">
      <c r="A251" s="15" t="s">
        <v>462</v>
      </c>
      <c r="B251" s="32" t="s">
        <v>463</v>
      </c>
      <c r="C251" s="6" t="s">
        <v>56</v>
      </c>
      <c r="D251" s="21">
        <v>146</v>
      </c>
      <c r="E251" s="25">
        <v>775</v>
      </c>
      <c r="F251" s="21">
        <f>MMULT(D251,E251)</f>
      </c>
    </row>
    <row r="252">
      <c r="A252" s="16" t="s">
        <v>9</v>
      </c>
      <c r="B252" s="35" t="s">
        <v>464</v>
      </c>
      <c r="C252" s="6"/>
      <c r="D252" s="21"/>
      <c r="E252" s="25"/>
      <c r="F252" s="28">
        <f>sum(F249:F251)</f>
      </c>
    </row>
    <row r="253" s="2" customFormat="1">
      <c r="A253" s="14" t="s">
        <v>465</v>
      </c>
      <c r="B253" s="34" t="s">
        <v>59</v>
      </c>
      <c r="C253" s="8" t="s">
        <v>9</v>
      </c>
      <c r="D253" s="22" t="s">
        <v>9</v>
      </c>
      <c r="E253" s="26" t="s">
        <v>9</v>
      </c>
      <c r="F253" s="22" t="s">
        <v>9</v>
      </c>
      <c r="G253" s="30"/>
    </row>
    <row r="254">
      <c r="A254" s="15" t="s">
        <v>466</v>
      </c>
      <c r="B254" s="32" t="s">
        <v>467</v>
      </c>
      <c r="C254" s="6" t="s">
        <v>56</v>
      </c>
      <c r="D254" s="21">
        <v>1536</v>
      </c>
      <c r="E254" s="25">
        <v>10.4</v>
      </c>
      <c r="F254" s="21">
        <f>MMULT(D254,E254)</f>
      </c>
    </row>
    <row r="255">
      <c r="A255" s="15" t="s">
        <v>468</v>
      </c>
      <c r="B255" s="32" t="s">
        <v>469</v>
      </c>
      <c r="C255" s="6" t="s">
        <v>56</v>
      </c>
      <c r="D255" s="21">
        <v>146</v>
      </c>
      <c r="E255" s="25">
        <v>26.4</v>
      </c>
      <c r="F255" s="21">
        <f>MMULT(D255,E255)</f>
      </c>
    </row>
    <row r="256">
      <c r="A256" s="16" t="s">
        <v>9</v>
      </c>
      <c r="B256" s="35" t="s">
        <v>62</v>
      </c>
      <c r="C256" s="6"/>
      <c r="D256" s="21"/>
      <c r="E256" s="25"/>
      <c r="F256" s="28">
        <f>sum(F254:F255)</f>
      </c>
    </row>
    <row r="257" s="2" customFormat="1">
      <c r="A257" s="14" t="s">
        <v>470</v>
      </c>
      <c r="B257" s="34" t="s">
        <v>31</v>
      </c>
      <c r="C257" s="8" t="s">
        <v>9</v>
      </c>
      <c r="D257" s="22" t="s">
        <v>9</v>
      </c>
      <c r="E257" s="26" t="s">
        <v>9</v>
      </c>
      <c r="F257" s="22" t="s">
        <v>9</v>
      </c>
      <c r="G257" s="30"/>
    </row>
    <row r="258">
      <c r="A258" s="15" t="s">
        <v>471</v>
      </c>
      <c r="B258" s="32" t="s">
        <v>472</v>
      </c>
      <c r="C258" s="6" t="s">
        <v>34</v>
      </c>
      <c r="D258" s="21">
        <v>59.5</v>
      </c>
      <c r="E258" s="25">
        <v>5400</v>
      </c>
      <c r="F258" s="21">
        <f>MMULT(D258,E258)</f>
      </c>
    </row>
    <row r="259">
      <c r="A259" s="16" t="s">
        <v>9</v>
      </c>
      <c r="B259" s="35" t="s">
        <v>37</v>
      </c>
      <c r="C259" s="6"/>
      <c r="D259" s="21"/>
      <c r="E259" s="25"/>
      <c r="F259" s="28">
        <f>sum(F258:F258)</f>
      </c>
    </row>
    <row r="260">
      <c r="A260" s="16" t="s">
        <v>9</v>
      </c>
      <c r="B260" s="35" t="s">
        <v>473</v>
      </c>
      <c r="C260" s="6"/>
      <c r="D260" s="21"/>
      <c r="E260" s="25"/>
      <c r="F260" s="28">
        <f>sum(F247,F252,F256,F259)</f>
      </c>
    </row>
    <row r="261" s="2" customFormat="1">
      <c r="A261" s="14" t="s">
        <v>474</v>
      </c>
      <c r="B261" s="34" t="s">
        <v>475</v>
      </c>
      <c r="C261" s="8" t="s">
        <v>9</v>
      </c>
      <c r="D261" s="22" t="s">
        <v>9</v>
      </c>
      <c r="E261" s="26" t="s">
        <v>9</v>
      </c>
      <c r="F261" s="22" t="s">
        <v>9</v>
      </c>
      <c r="G261" s="30"/>
    </row>
    <row r="262" s="2" customFormat="1">
      <c r="A262" s="14" t="s">
        <v>476</v>
      </c>
      <c r="B262" s="34" t="s">
        <v>475</v>
      </c>
      <c r="C262" s="8" t="s">
        <v>9</v>
      </c>
      <c r="D262" s="22" t="s">
        <v>9</v>
      </c>
      <c r="E262" s="26" t="s">
        <v>9</v>
      </c>
      <c r="F262" s="22" t="s">
        <v>9</v>
      </c>
      <c r="G262" s="30"/>
    </row>
    <row r="263">
      <c r="A263" s="15" t="s">
        <v>477</v>
      </c>
      <c r="B263" s="32" t="s">
        <v>478</v>
      </c>
      <c r="C263" s="6" t="s">
        <v>3</v>
      </c>
      <c r="D263" s="21">
        <v>532</v>
      </c>
      <c r="E263" s="25">
        <v>450</v>
      </c>
      <c r="F263" s="21">
        <f>MMULT(D263,E263)</f>
      </c>
    </row>
    <row r="264">
      <c r="A264" s="15" t="s">
        <v>479</v>
      </c>
      <c r="B264" s="32" t="s">
        <v>480</v>
      </c>
      <c r="C264" s="6" t="s">
        <v>3</v>
      </c>
      <c r="D264" s="21">
        <v>532</v>
      </c>
      <c r="E264" s="25">
        <v>377</v>
      </c>
      <c r="F264" s="21">
        <f>MMULT(D264,E264)</f>
      </c>
    </row>
    <row r="265">
      <c r="A265" s="15" t="s">
        <v>481</v>
      </c>
      <c r="B265" s="32" t="s">
        <v>482</v>
      </c>
      <c r="C265" s="6" t="s">
        <v>3</v>
      </c>
      <c r="D265" s="21">
        <v>532</v>
      </c>
      <c r="E265" s="25">
        <v>122</v>
      </c>
      <c r="F265" s="21">
        <f>MMULT(D265,E265)</f>
      </c>
    </row>
    <row r="266">
      <c r="A266" s="16" t="s">
        <v>9</v>
      </c>
      <c r="B266" s="35" t="s">
        <v>483</v>
      </c>
      <c r="C266" s="6"/>
      <c r="D266" s="21"/>
      <c r="E266" s="25"/>
      <c r="F266" s="28">
        <f>sum(F263:F265)</f>
      </c>
    </row>
    <row r="267">
      <c r="A267" s="16" t="s">
        <v>9</v>
      </c>
      <c r="B267" s="35" t="s">
        <v>483</v>
      </c>
      <c r="C267" s="6"/>
      <c r="D267" s="21"/>
      <c r="E267" s="25"/>
      <c r="F267" s="28">
        <f>sum(F266)</f>
      </c>
    </row>
    <row r="268" s="2" customFormat="1">
      <c r="A268" s="14" t="s">
        <v>484</v>
      </c>
      <c r="B268" s="34" t="s">
        <v>485</v>
      </c>
      <c r="C268" s="8" t="s">
        <v>9</v>
      </c>
      <c r="D268" s="22" t="s">
        <v>9</v>
      </c>
      <c r="E268" s="26" t="s">
        <v>9</v>
      </c>
      <c r="F268" s="22" t="s">
        <v>9</v>
      </c>
      <c r="G268" s="30"/>
    </row>
    <row r="269" s="2" customFormat="1">
      <c r="A269" s="14" t="s">
        <v>486</v>
      </c>
      <c r="B269" s="34" t="s">
        <v>487</v>
      </c>
      <c r="C269" s="8" t="s">
        <v>9</v>
      </c>
      <c r="D269" s="22" t="s">
        <v>9</v>
      </c>
      <c r="E269" s="26" t="s">
        <v>9</v>
      </c>
      <c r="F269" s="22" t="s">
        <v>9</v>
      </c>
      <c r="G269" s="30"/>
    </row>
    <row r="270">
      <c r="A270" s="15" t="s">
        <v>488</v>
      </c>
      <c r="B270" s="32" t="s">
        <v>489</v>
      </c>
      <c r="C270" s="6" t="s">
        <v>42</v>
      </c>
      <c r="D270" s="21">
        <v>160</v>
      </c>
      <c r="E270" s="25">
        <v>278</v>
      </c>
      <c r="F270" s="21">
        <f>MMULT(D270,E270)</f>
      </c>
    </row>
    <row r="271">
      <c r="A271" s="16" t="s">
        <v>9</v>
      </c>
      <c r="B271" s="35" t="s">
        <v>490</v>
      </c>
      <c r="C271" s="6"/>
      <c r="D271" s="21"/>
      <c r="E271" s="25"/>
      <c r="F271" s="28">
        <f>sum(F270:F270)</f>
      </c>
    </row>
    <row r="272" s="2" customFormat="1">
      <c r="A272" s="14" t="s">
        <v>491</v>
      </c>
      <c r="B272" s="34" t="s">
        <v>492</v>
      </c>
      <c r="C272" s="8" t="s">
        <v>9</v>
      </c>
      <c r="D272" s="22" t="s">
        <v>9</v>
      </c>
      <c r="E272" s="26" t="s">
        <v>9</v>
      </c>
      <c r="F272" s="22" t="s">
        <v>9</v>
      </c>
      <c r="G272" s="30"/>
    </row>
    <row r="273">
      <c r="A273" s="15" t="s">
        <v>493</v>
      </c>
      <c r="B273" s="32" t="s">
        <v>494</v>
      </c>
      <c r="C273" s="6" t="s">
        <v>56</v>
      </c>
      <c r="D273" s="21">
        <v>120</v>
      </c>
      <c r="E273" s="25">
        <v>410</v>
      </c>
      <c r="F273" s="21">
        <f>MMULT(D273,E273)</f>
      </c>
    </row>
    <row r="274">
      <c r="A274" s="16" t="s">
        <v>9</v>
      </c>
      <c r="B274" s="35" t="s">
        <v>495</v>
      </c>
      <c r="C274" s="6"/>
      <c r="D274" s="21"/>
      <c r="E274" s="25"/>
      <c r="F274" s="28">
        <f>sum(F273:F273)</f>
      </c>
    </row>
    <row r="275" s="2" customFormat="1">
      <c r="A275" s="14" t="s">
        <v>496</v>
      </c>
      <c r="B275" s="34" t="s">
        <v>497</v>
      </c>
      <c r="C275" s="8" t="s">
        <v>9</v>
      </c>
      <c r="D275" s="22" t="s">
        <v>9</v>
      </c>
      <c r="E275" s="26" t="s">
        <v>9</v>
      </c>
      <c r="F275" s="22" t="s">
        <v>9</v>
      </c>
      <c r="G275" s="30"/>
    </row>
    <row r="276">
      <c r="A276" s="15" t="s">
        <v>498</v>
      </c>
      <c r="B276" s="32" t="s">
        <v>499</v>
      </c>
      <c r="C276" s="6" t="s">
        <v>42</v>
      </c>
      <c r="D276" s="21">
        <v>31210</v>
      </c>
      <c r="E276" s="25">
        <v>264</v>
      </c>
      <c r="F276" s="21">
        <f>MMULT(D276,E276)</f>
      </c>
    </row>
    <row r="277">
      <c r="A277" s="15" t="s">
        <v>500</v>
      </c>
      <c r="B277" s="32" t="s">
        <v>501</v>
      </c>
      <c r="C277" s="6" t="s">
        <v>42</v>
      </c>
      <c r="D277" s="21">
        <v>4450</v>
      </c>
      <c r="E277" s="25">
        <v>238</v>
      </c>
      <c r="F277" s="21">
        <f>MMULT(D277,E277)</f>
      </c>
    </row>
    <row r="278">
      <c r="A278" s="15" t="s">
        <v>502</v>
      </c>
      <c r="B278" s="32" t="s">
        <v>503</v>
      </c>
      <c r="C278" s="6" t="s">
        <v>42</v>
      </c>
      <c r="D278" s="21">
        <v>775</v>
      </c>
      <c r="E278" s="25">
        <v>253</v>
      </c>
      <c r="F278" s="21">
        <f>MMULT(D278,E278)</f>
      </c>
    </row>
    <row r="279">
      <c r="A279" s="15" t="s">
        <v>504</v>
      </c>
      <c r="B279" s="32" t="s">
        <v>505</v>
      </c>
      <c r="C279" s="6" t="s">
        <v>110</v>
      </c>
      <c r="D279" s="21">
        <v>125</v>
      </c>
      <c r="E279" s="25">
        <v>105</v>
      </c>
      <c r="F279" s="21">
        <f>MMULT(D279,E279)</f>
      </c>
    </row>
    <row r="280">
      <c r="A280" s="15" t="s">
        <v>506</v>
      </c>
      <c r="B280" s="32" t="s">
        <v>507</v>
      </c>
      <c r="C280" s="6" t="s">
        <v>110</v>
      </c>
      <c r="D280" s="21">
        <v>365</v>
      </c>
      <c r="E280" s="25">
        <v>280</v>
      </c>
      <c r="F280" s="21">
        <f>MMULT(D280,E280)</f>
      </c>
    </row>
    <row r="281">
      <c r="A281" s="15" t="s">
        <v>508</v>
      </c>
      <c r="B281" s="32" t="s">
        <v>509</v>
      </c>
      <c r="C281" s="6" t="s">
        <v>56</v>
      </c>
      <c r="D281" s="21">
        <v>1490</v>
      </c>
      <c r="E281" s="25">
        <v>195</v>
      </c>
      <c r="F281" s="21">
        <f>MMULT(D281,E281)</f>
      </c>
    </row>
    <row r="282">
      <c r="A282" s="16" t="s">
        <v>9</v>
      </c>
      <c r="B282" s="35" t="s">
        <v>510</v>
      </c>
      <c r="C282" s="6"/>
      <c r="D282" s="21"/>
      <c r="E282" s="25"/>
      <c r="F282" s="28">
        <f>sum(F276:F281)</f>
      </c>
    </row>
    <row r="283" s="2" customFormat="1">
      <c r="A283" s="14" t="s">
        <v>511</v>
      </c>
      <c r="B283" s="34" t="s">
        <v>512</v>
      </c>
      <c r="C283" s="8" t="s">
        <v>9</v>
      </c>
      <c r="D283" s="22" t="s">
        <v>9</v>
      </c>
      <c r="E283" s="26" t="s">
        <v>9</v>
      </c>
      <c r="F283" s="22" t="s">
        <v>9</v>
      </c>
      <c r="G283" s="30"/>
    </row>
    <row r="284">
      <c r="A284" s="15" t="s">
        <v>513</v>
      </c>
      <c r="B284" s="32" t="s">
        <v>514</v>
      </c>
      <c r="C284" s="6" t="s">
        <v>56</v>
      </c>
      <c r="D284" s="21">
        <v>200</v>
      </c>
      <c r="E284" s="25">
        <v>121</v>
      </c>
      <c r="F284" s="21">
        <f>MMULT(D284,E284)</f>
      </c>
    </row>
    <row r="285">
      <c r="A285" s="15" t="s">
        <v>515</v>
      </c>
      <c r="B285" s="32" t="s">
        <v>516</v>
      </c>
      <c r="C285" s="6" t="s">
        <v>56</v>
      </c>
      <c r="D285" s="21">
        <v>1400</v>
      </c>
      <c r="E285" s="25">
        <v>117</v>
      </c>
      <c r="F285" s="21">
        <f>MMULT(D285,E285)</f>
      </c>
    </row>
    <row r="286">
      <c r="A286" s="15" t="s">
        <v>517</v>
      </c>
      <c r="B286" s="32" t="s">
        <v>518</v>
      </c>
      <c r="C286" s="6" t="s">
        <v>56</v>
      </c>
      <c r="D286" s="21">
        <v>2700</v>
      </c>
      <c r="E286" s="25">
        <v>124</v>
      </c>
      <c r="F286" s="21">
        <f>MMULT(D286,E286)</f>
      </c>
    </row>
    <row r="287">
      <c r="A287" s="15" t="s">
        <v>519</v>
      </c>
      <c r="B287" s="32" t="s">
        <v>520</v>
      </c>
      <c r="C287" s="6" t="s">
        <v>56</v>
      </c>
      <c r="D287" s="21">
        <v>9000</v>
      </c>
      <c r="E287" s="25">
        <v>195</v>
      </c>
      <c r="F287" s="21">
        <f>MMULT(D287,E287)</f>
      </c>
    </row>
    <row r="288">
      <c r="A288" s="15" t="s">
        <v>521</v>
      </c>
      <c r="B288" s="32" t="s">
        <v>522</v>
      </c>
      <c r="C288" s="6" t="s">
        <v>3</v>
      </c>
      <c r="D288" s="21">
        <v>96</v>
      </c>
      <c r="E288" s="25">
        <v>370</v>
      </c>
      <c r="F288" s="21">
        <f>MMULT(D288,E288)</f>
      </c>
    </row>
    <row r="289">
      <c r="A289" s="15" t="s">
        <v>523</v>
      </c>
      <c r="B289" s="32" t="s">
        <v>524</v>
      </c>
      <c r="C289" s="6" t="s">
        <v>3</v>
      </c>
      <c r="D289" s="21">
        <v>85</v>
      </c>
      <c r="E289" s="25">
        <v>540</v>
      </c>
      <c r="F289" s="21">
        <f>MMULT(D289,E289)</f>
      </c>
    </row>
    <row r="290">
      <c r="A290" s="15" t="s">
        <v>525</v>
      </c>
      <c r="B290" s="32" t="s">
        <v>526</v>
      </c>
      <c r="C290" s="6" t="s">
        <v>56</v>
      </c>
      <c r="D290" s="21">
        <v>1200</v>
      </c>
      <c r="E290" s="25">
        <v>140</v>
      </c>
      <c r="F290" s="21">
        <f>MMULT(D290,E290)</f>
      </c>
    </row>
    <row r="291">
      <c r="A291" s="15" t="s">
        <v>527</v>
      </c>
      <c r="B291" s="32" t="s">
        <v>528</v>
      </c>
      <c r="C291" s="6" t="s">
        <v>56</v>
      </c>
      <c r="D291" s="21">
        <v>40</v>
      </c>
      <c r="E291" s="25">
        <v>267</v>
      </c>
      <c r="F291" s="21">
        <f>MMULT(D291,E291)</f>
      </c>
    </row>
    <row r="292">
      <c r="A292" s="15" t="s">
        <v>529</v>
      </c>
      <c r="B292" s="32" t="s">
        <v>530</v>
      </c>
      <c r="C292" s="6" t="s">
        <v>56</v>
      </c>
      <c r="D292" s="21">
        <v>14750</v>
      </c>
      <c r="E292" s="25">
        <v>105</v>
      </c>
      <c r="F292" s="21">
        <f>MMULT(D292,E292)</f>
      </c>
    </row>
    <row r="293">
      <c r="A293" s="15" t="s">
        <v>531</v>
      </c>
      <c r="B293" s="32" t="s">
        <v>532</v>
      </c>
      <c r="C293" s="6" t="s">
        <v>56</v>
      </c>
      <c r="D293" s="21">
        <v>5200</v>
      </c>
      <c r="E293" s="25">
        <v>115</v>
      </c>
      <c r="F293" s="21">
        <f>MMULT(D293,E293)</f>
      </c>
    </row>
    <row r="294">
      <c r="A294" s="15" t="s">
        <v>533</v>
      </c>
      <c r="B294" s="32" t="s">
        <v>534</v>
      </c>
      <c r="C294" s="6" t="s">
        <v>3</v>
      </c>
      <c r="D294" s="21">
        <v>78</v>
      </c>
      <c r="E294" s="25">
        <v>90</v>
      </c>
      <c r="F294" s="21">
        <f>MMULT(D294,E294)</f>
      </c>
    </row>
    <row r="295">
      <c r="A295" s="15" t="s">
        <v>535</v>
      </c>
      <c r="B295" s="32" t="s">
        <v>536</v>
      </c>
      <c r="C295" s="6" t="s">
        <v>3</v>
      </c>
      <c r="D295" s="21">
        <v>8200</v>
      </c>
      <c r="E295" s="25">
        <v>123.7</v>
      </c>
      <c r="F295" s="21">
        <f>MMULT(D295,E295)</f>
      </c>
    </row>
    <row r="296">
      <c r="A296" s="16" t="s">
        <v>9</v>
      </c>
      <c r="B296" s="35" t="s">
        <v>537</v>
      </c>
      <c r="C296" s="6"/>
      <c r="D296" s="21"/>
      <c r="E296" s="25"/>
      <c r="F296" s="28">
        <f>sum(F284:F295)</f>
      </c>
    </row>
    <row r="297" s="2" customFormat="1">
      <c r="A297" s="14" t="s">
        <v>538</v>
      </c>
      <c r="B297" s="34" t="s">
        <v>539</v>
      </c>
      <c r="C297" s="8" t="s">
        <v>9</v>
      </c>
      <c r="D297" s="22" t="s">
        <v>9</v>
      </c>
      <c r="E297" s="26" t="s">
        <v>9</v>
      </c>
      <c r="F297" s="22" t="s">
        <v>9</v>
      </c>
      <c r="G297" s="30"/>
    </row>
    <row r="298">
      <c r="A298" s="15" t="s">
        <v>540</v>
      </c>
      <c r="B298" s="32" t="s">
        <v>541</v>
      </c>
      <c r="C298" s="6" t="s">
        <v>16</v>
      </c>
      <c r="D298" s="21">
        <v>1880</v>
      </c>
      <c r="E298" s="25">
        <v>59</v>
      </c>
      <c r="F298" s="21">
        <f>MMULT(D298,E298)</f>
      </c>
    </row>
    <row r="299">
      <c r="A299" s="15" t="s">
        <v>542</v>
      </c>
      <c r="B299" s="32" t="s">
        <v>543</v>
      </c>
      <c r="C299" s="6" t="s">
        <v>16</v>
      </c>
      <c r="D299" s="21">
        <v>17</v>
      </c>
      <c r="E299" s="25">
        <v>1710</v>
      </c>
      <c r="F299" s="21">
        <f>MMULT(D299,E299)</f>
      </c>
    </row>
    <row r="300">
      <c r="A300" s="15" t="s">
        <v>544</v>
      </c>
      <c r="B300" s="32" t="s">
        <v>545</v>
      </c>
      <c r="C300" s="6" t="s">
        <v>16</v>
      </c>
      <c r="D300" s="21">
        <v>38</v>
      </c>
      <c r="E300" s="25">
        <v>1800</v>
      </c>
      <c r="F300" s="21">
        <f>MMULT(D300,E300)</f>
      </c>
    </row>
    <row r="301">
      <c r="A301" s="15" t="s">
        <v>546</v>
      </c>
      <c r="B301" s="32" t="s">
        <v>547</v>
      </c>
      <c r="C301" s="6" t="s">
        <v>16</v>
      </c>
      <c r="D301" s="21">
        <v>61</v>
      </c>
      <c r="E301" s="25">
        <v>2300</v>
      </c>
      <c r="F301" s="21">
        <f>MMULT(D301,E301)</f>
      </c>
    </row>
    <row r="302">
      <c r="A302" s="16" t="s">
        <v>9</v>
      </c>
      <c r="B302" s="35" t="s">
        <v>548</v>
      </c>
      <c r="C302" s="6"/>
      <c r="D302" s="21"/>
      <c r="E302" s="25"/>
      <c r="F302" s="28">
        <f>sum(F298:F301)</f>
      </c>
    </row>
    <row r="303" s="2" customFormat="1">
      <c r="A303" s="14" t="s">
        <v>549</v>
      </c>
      <c r="B303" s="34" t="s">
        <v>550</v>
      </c>
      <c r="C303" s="8" t="s">
        <v>9</v>
      </c>
      <c r="D303" s="22" t="s">
        <v>9</v>
      </c>
      <c r="E303" s="26" t="s">
        <v>9</v>
      </c>
      <c r="F303" s="22" t="s">
        <v>9</v>
      </c>
      <c r="G303" s="30"/>
    </row>
    <row r="304">
      <c r="A304" s="15" t="s">
        <v>551</v>
      </c>
      <c r="B304" s="32" t="s">
        <v>552</v>
      </c>
      <c r="C304" s="6" t="s">
        <v>56</v>
      </c>
      <c r="D304" s="21">
        <v>145</v>
      </c>
      <c r="E304" s="25">
        <v>530</v>
      </c>
      <c r="F304" s="21">
        <f>MMULT(D304,E304)</f>
      </c>
    </row>
    <row r="305">
      <c r="A305" s="15" t="s">
        <v>553</v>
      </c>
      <c r="B305" s="32" t="s">
        <v>554</v>
      </c>
      <c r="C305" s="6" t="s">
        <v>56</v>
      </c>
      <c r="D305" s="21">
        <v>145</v>
      </c>
      <c r="E305" s="25">
        <v>182</v>
      </c>
      <c r="F305" s="21">
        <f>MMULT(D305,E305)</f>
      </c>
    </row>
    <row r="306">
      <c r="A306" s="16" t="s">
        <v>9</v>
      </c>
      <c r="B306" s="35" t="s">
        <v>555</v>
      </c>
      <c r="C306" s="6"/>
      <c r="D306" s="21"/>
      <c r="E306" s="25"/>
      <c r="F306" s="28">
        <f>sum(F304:F305)</f>
      </c>
    </row>
    <row r="307">
      <c r="A307" s="16" t="s">
        <v>9</v>
      </c>
      <c r="B307" s="35" t="s">
        <v>556</v>
      </c>
      <c r="C307" s="6"/>
      <c r="D307" s="21"/>
      <c r="E307" s="25"/>
      <c r="F307" s="28">
        <f>sum(F271,F274,F282,F296,F302,F306)</f>
      </c>
    </row>
    <row r="308" s="2" customFormat="1">
      <c r="A308" s="14" t="s">
        <v>557</v>
      </c>
      <c r="B308" s="34" t="s">
        <v>558</v>
      </c>
      <c r="C308" s="8" t="s">
        <v>9</v>
      </c>
      <c r="D308" s="22" t="s">
        <v>9</v>
      </c>
      <c r="E308" s="26" t="s">
        <v>9</v>
      </c>
      <c r="F308" s="22" t="s">
        <v>9</v>
      </c>
      <c r="G308" s="30"/>
    </row>
    <row r="309" s="2" customFormat="1">
      <c r="A309" s="14" t="s">
        <v>559</v>
      </c>
      <c r="B309" s="34" t="s">
        <v>560</v>
      </c>
      <c r="C309" s="8" t="s">
        <v>9</v>
      </c>
      <c r="D309" s="22" t="s">
        <v>9</v>
      </c>
      <c r="E309" s="26" t="s">
        <v>9</v>
      </c>
      <c r="F309" s="22" t="s">
        <v>9</v>
      </c>
      <c r="G309" s="30"/>
    </row>
    <row r="310">
      <c r="A310" s="15" t="s">
        <v>561</v>
      </c>
      <c r="B310" s="32" t="s">
        <v>562</v>
      </c>
      <c r="C310" s="6" t="s">
        <v>42</v>
      </c>
      <c r="D310" s="21">
        <v>36600</v>
      </c>
      <c r="E310" s="25">
        <v>4.92</v>
      </c>
      <c r="F310" s="21">
        <f>MMULT(D310,E310)</f>
      </c>
    </row>
    <row r="311">
      <c r="A311" s="15" t="s">
        <v>563</v>
      </c>
      <c r="B311" s="32" t="s">
        <v>564</v>
      </c>
      <c r="C311" s="6" t="s">
        <v>42</v>
      </c>
      <c r="D311" s="21">
        <v>36600</v>
      </c>
      <c r="E311" s="25">
        <v>12.1</v>
      </c>
      <c r="F311" s="21">
        <f>MMULT(D311,E311)</f>
      </c>
    </row>
    <row r="312">
      <c r="A312" s="15" t="s">
        <v>565</v>
      </c>
      <c r="B312" s="32" t="s">
        <v>566</v>
      </c>
      <c r="C312" s="6" t="s">
        <v>16</v>
      </c>
      <c r="D312" s="21">
        <v>15970</v>
      </c>
      <c r="E312" s="25">
        <v>70</v>
      </c>
      <c r="F312" s="21">
        <f>MMULT(D312,E312)</f>
      </c>
    </row>
    <row r="313">
      <c r="A313" s="16" t="s">
        <v>9</v>
      </c>
      <c r="B313" s="35" t="s">
        <v>567</v>
      </c>
      <c r="C313" s="6"/>
      <c r="D313" s="21"/>
      <c r="E313" s="25"/>
      <c r="F313" s="28">
        <f>sum(F310:F312)</f>
      </c>
    </row>
    <row r="314" s="2" customFormat="1">
      <c r="A314" s="14" t="s">
        <v>568</v>
      </c>
      <c r="B314" s="34" t="s">
        <v>569</v>
      </c>
      <c r="C314" s="8" t="s">
        <v>9</v>
      </c>
      <c r="D314" s="22" t="s">
        <v>9</v>
      </c>
      <c r="E314" s="26" t="s">
        <v>9</v>
      </c>
      <c r="F314" s="22" t="s">
        <v>9</v>
      </c>
      <c r="G314" s="30"/>
    </row>
    <row r="315">
      <c r="A315" s="15" t="s">
        <v>570</v>
      </c>
      <c r="B315" s="32" t="s">
        <v>571</v>
      </c>
      <c r="C315" s="6" t="s">
        <v>56</v>
      </c>
      <c r="D315" s="21">
        <v>1680</v>
      </c>
      <c r="E315" s="25">
        <v>132</v>
      </c>
      <c r="F315" s="21">
        <f>MMULT(D315,E315)</f>
      </c>
    </row>
    <row r="316">
      <c r="A316" s="15" t="s">
        <v>572</v>
      </c>
      <c r="B316" s="32" t="s">
        <v>573</v>
      </c>
      <c r="C316" s="6" t="s">
        <v>42</v>
      </c>
      <c r="D316" s="21">
        <v>660</v>
      </c>
      <c r="E316" s="25">
        <v>240</v>
      </c>
      <c r="F316" s="21">
        <f>MMULT(D316,E316)</f>
      </c>
    </row>
    <row r="317">
      <c r="A317" s="15" t="s">
        <v>574</v>
      </c>
      <c r="B317" s="32" t="s">
        <v>575</v>
      </c>
      <c r="C317" s="6" t="s">
        <v>42</v>
      </c>
      <c r="D317" s="21">
        <v>36600</v>
      </c>
      <c r="E317" s="25">
        <v>145</v>
      </c>
      <c r="F317" s="21">
        <f>MMULT(D317,E317)</f>
      </c>
    </row>
    <row r="318">
      <c r="A318" s="16" t="s">
        <v>9</v>
      </c>
      <c r="B318" s="35" t="s">
        <v>576</v>
      </c>
      <c r="C318" s="6"/>
      <c r="D318" s="21"/>
      <c r="E318" s="25"/>
      <c r="F318" s="28">
        <f>sum(F315:F317)</f>
      </c>
    </row>
    <row r="319" s="2" customFormat="1">
      <c r="A319" s="14" t="s">
        <v>577</v>
      </c>
      <c r="B319" s="34" t="s">
        <v>578</v>
      </c>
      <c r="C319" s="8" t="s">
        <v>9</v>
      </c>
      <c r="D319" s="22" t="s">
        <v>9</v>
      </c>
      <c r="E319" s="26" t="s">
        <v>9</v>
      </c>
      <c r="F319" s="22" t="s">
        <v>9</v>
      </c>
      <c r="G319" s="30"/>
    </row>
    <row r="320">
      <c r="A320" s="15" t="s">
        <v>579</v>
      </c>
      <c r="B320" s="32" t="s">
        <v>580</v>
      </c>
      <c r="C320" s="6" t="s">
        <v>3</v>
      </c>
      <c r="D320" s="21">
        <v>146425</v>
      </c>
      <c r="E320" s="25">
        <v>37</v>
      </c>
      <c r="F320" s="21">
        <f>MMULT(D320,E320)</f>
      </c>
    </row>
    <row r="321">
      <c r="A321" s="15" t="s">
        <v>581</v>
      </c>
      <c r="B321" s="32" t="s">
        <v>582</v>
      </c>
      <c r="C321" s="6" t="s">
        <v>3</v>
      </c>
      <c r="D321" s="21">
        <v>875</v>
      </c>
      <c r="E321" s="25">
        <v>1080</v>
      </c>
      <c r="F321" s="21">
        <f>MMULT(D321,E321)</f>
      </c>
    </row>
    <row r="322">
      <c r="A322" s="15" t="s">
        <v>583</v>
      </c>
      <c r="B322" s="32" t="s">
        <v>584</v>
      </c>
      <c r="C322" s="6" t="s">
        <v>3</v>
      </c>
      <c r="D322" s="21">
        <v>60</v>
      </c>
      <c r="E322" s="25">
        <v>3200</v>
      </c>
      <c r="F322" s="21">
        <f>MMULT(D322,E322)</f>
      </c>
    </row>
    <row r="323">
      <c r="A323" s="15" t="s">
        <v>585</v>
      </c>
      <c r="B323" s="32" t="s">
        <v>586</v>
      </c>
      <c r="C323" s="6" t="s">
        <v>3</v>
      </c>
      <c r="D323" s="21">
        <v>33</v>
      </c>
      <c r="E323" s="25">
        <v>5050</v>
      </c>
      <c r="F323" s="21">
        <f>MMULT(D323,E323)</f>
      </c>
    </row>
    <row r="324">
      <c r="A324" s="15" t="s">
        <v>587</v>
      </c>
      <c r="B324" s="32" t="s">
        <v>588</v>
      </c>
      <c r="C324" s="6" t="s">
        <v>3</v>
      </c>
      <c r="D324" s="21">
        <v>8</v>
      </c>
      <c r="E324" s="25">
        <v>9090</v>
      </c>
      <c r="F324" s="21">
        <f>MMULT(D324,E324)</f>
      </c>
    </row>
    <row r="325">
      <c r="A325" s="15" t="s">
        <v>589</v>
      </c>
      <c r="B325" s="32" t="s">
        <v>590</v>
      </c>
      <c r="C325" s="6" t="s">
        <v>3</v>
      </c>
      <c r="D325" s="21">
        <v>620</v>
      </c>
      <c r="E325" s="25">
        <v>940</v>
      </c>
      <c r="F325" s="21">
        <f>MMULT(D325,E325)</f>
      </c>
    </row>
    <row r="326">
      <c r="A326" s="15" t="s">
        <v>591</v>
      </c>
      <c r="B326" s="32" t="s">
        <v>592</v>
      </c>
      <c r="C326" s="6" t="s">
        <v>3</v>
      </c>
      <c r="D326" s="21">
        <v>620</v>
      </c>
      <c r="E326" s="25">
        <v>490</v>
      </c>
      <c r="F326" s="21">
        <f>MMULT(D326,E326)</f>
      </c>
    </row>
    <row r="327">
      <c r="A327" s="16" t="s">
        <v>9</v>
      </c>
      <c r="B327" s="35" t="s">
        <v>593</v>
      </c>
      <c r="C327" s="6"/>
      <c r="D327" s="21"/>
      <c r="E327" s="25"/>
      <c r="F327" s="28">
        <f>sum(F320:F326)</f>
      </c>
    </row>
    <row r="328">
      <c r="A328" s="16" t="s">
        <v>9</v>
      </c>
      <c r="B328" s="35" t="s">
        <v>594</v>
      </c>
      <c r="C328" s="6"/>
      <c r="D328" s="21"/>
      <c r="E328" s="25"/>
      <c r="F328" s="28">
        <f>sum(F313,F318,F327)</f>
      </c>
    </row>
    <row r="329" s="2" customFormat="1">
      <c r="A329" s="14" t="s">
        <v>595</v>
      </c>
      <c r="B329" s="34" t="s">
        <v>596</v>
      </c>
      <c r="C329" s="8" t="s">
        <v>9</v>
      </c>
      <c r="D329" s="22" t="s">
        <v>9</v>
      </c>
      <c r="E329" s="26" t="s">
        <v>9</v>
      </c>
      <c r="F329" s="22" t="s">
        <v>9</v>
      </c>
      <c r="G329" s="30"/>
    </row>
    <row r="330" s="2" customFormat="1">
      <c r="A330" s="14" t="s">
        <v>597</v>
      </c>
      <c r="B330" s="34" t="s">
        <v>598</v>
      </c>
      <c r="C330" s="8" t="s">
        <v>9</v>
      </c>
      <c r="D330" s="22" t="s">
        <v>9</v>
      </c>
      <c r="E330" s="26" t="s">
        <v>9</v>
      </c>
      <c r="F330" s="22" t="s">
        <v>9</v>
      </c>
      <c r="G330" s="30"/>
    </row>
    <row r="331">
      <c r="A331" s="15" t="s">
        <v>599</v>
      </c>
      <c r="B331" s="32" t="s">
        <v>600</v>
      </c>
      <c r="C331" s="6" t="s">
        <v>3</v>
      </c>
      <c r="D331" s="21">
        <v>140</v>
      </c>
      <c r="E331" s="25">
        <v>3270</v>
      </c>
      <c r="F331" s="21">
        <f>MMULT(D331,E331)</f>
      </c>
    </row>
    <row r="332">
      <c r="A332" s="16" t="s">
        <v>9</v>
      </c>
      <c r="B332" s="35" t="s">
        <v>601</v>
      </c>
      <c r="C332" s="6"/>
      <c r="D332" s="21"/>
      <c r="E332" s="25"/>
      <c r="F332" s="28">
        <f>sum(F331:F331)</f>
      </c>
    </row>
    <row r="333" s="2" customFormat="1">
      <c r="A333" s="14" t="s">
        <v>602</v>
      </c>
      <c r="B333" s="34" t="s">
        <v>603</v>
      </c>
      <c r="C333" s="8" t="s">
        <v>9</v>
      </c>
      <c r="D333" s="22" t="s">
        <v>9</v>
      </c>
      <c r="E333" s="26" t="s">
        <v>9</v>
      </c>
      <c r="F333" s="22" t="s">
        <v>9</v>
      </c>
      <c r="G333" s="30"/>
    </row>
    <row r="334">
      <c r="A334" s="15" t="s">
        <v>604</v>
      </c>
      <c r="B334" s="32" t="s">
        <v>605</v>
      </c>
      <c r="C334" s="6" t="s">
        <v>3</v>
      </c>
      <c r="D334" s="21">
        <v>12</v>
      </c>
      <c r="E334" s="25">
        <v>8250</v>
      </c>
      <c r="F334" s="21">
        <f>MMULT(D334,E334)</f>
      </c>
    </row>
    <row r="335">
      <c r="A335" s="15" t="s">
        <v>606</v>
      </c>
      <c r="B335" s="32" t="s">
        <v>607</v>
      </c>
      <c r="C335" s="6" t="s">
        <v>3</v>
      </c>
      <c r="D335" s="21">
        <v>6</v>
      </c>
      <c r="E335" s="25">
        <v>9400</v>
      </c>
      <c r="F335" s="21">
        <f>MMULT(D335,E335)</f>
      </c>
    </row>
    <row r="336">
      <c r="A336" s="16" t="s">
        <v>9</v>
      </c>
      <c r="B336" s="35" t="s">
        <v>608</v>
      </c>
      <c r="C336" s="6"/>
      <c r="D336" s="21"/>
      <c r="E336" s="25"/>
      <c r="F336" s="28">
        <f>sum(F334:F335)</f>
      </c>
    </row>
    <row r="337" s="2" customFormat="1">
      <c r="A337" s="14" t="s">
        <v>609</v>
      </c>
      <c r="B337" s="34" t="s">
        <v>610</v>
      </c>
      <c r="C337" s="8" t="s">
        <v>9</v>
      </c>
      <c r="D337" s="22" t="s">
        <v>9</v>
      </c>
      <c r="E337" s="26" t="s">
        <v>9</v>
      </c>
      <c r="F337" s="22" t="s">
        <v>9</v>
      </c>
      <c r="G337" s="30"/>
    </row>
    <row r="338">
      <c r="A338" s="15" t="s">
        <v>611</v>
      </c>
      <c r="B338" s="32" t="s">
        <v>612</v>
      </c>
      <c r="C338" s="6" t="s">
        <v>3</v>
      </c>
      <c r="D338" s="21">
        <v>365</v>
      </c>
      <c r="E338" s="25">
        <v>1560</v>
      </c>
      <c r="F338" s="21">
        <f>MMULT(D338,E338)</f>
      </c>
    </row>
    <row r="339">
      <c r="A339" s="15" t="s">
        <v>613</v>
      </c>
      <c r="B339" s="32" t="s">
        <v>614</v>
      </c>
      <c r="C339" s="6" t="s">
        <v>3</v>
      </c>
      <c r="D339" s="21">
        <v>16</v>
      </c>
      <c r="E339" s="25">
        <v>47</v>
      </c>
      <c r="F339" s="21">
        <f>MMULT(D339,E339)</f>
      </c>
    </row>
    <row r="340">
      <c r="A340" s="15" t="s">
        <v>615</v>
      </c>
      <c r="B340" s="32" t="s">
        <v>616</v>
      </c>
      <c r="C340" s="6" t="s">
        <v>3</v>
      </c>
      <c r="D340" s="21">
        <v>60</v>
      </c>
      <c r="E340" s="25">
        <v>650</v>
      </c>
      <c r="F340" s="21">
        <f>MMULT(D340,E340)</f>
      </c>
    </row>
    <row r="341">
      <c r="A341" s="16" t="s">
        <v>9</v>
      </c>
      <c r="B341" s="35" t="s">
        <v>617</v>
      </c>
      <c r="C341" s="6"/>
      <c r="D341" s="21"/>
      <c r="E341" s="25"/>
      <c r="F341" s="28">
        <f>sum(F338:F340)</f>
      </c>
    </row>
    <row r="342" s="2" customFormat="1">
      <c r="A342" s="14" t="s">
        <v>618</v>
      </c>
      <c r="B342" s="34" t="s">
        <v>619</v>
      </c>
      <c r="C342" s="8" t="s">
        <v>9</v>
      </c>
      <c r="D342" s="22" t="s">
        <v>9</v>
      </c>
      <c r="E342" s="26" t="s">
        <v>9</v>
      </c>
      <c r="F342" s="22" t="s">
        <v>9</v>
      </c>
      <c r="G342" s="30"/>
    </row>
    <row r="343">
      <c r="A343" s="15" t="s">
        <v>620</v>
      </c>
      <c r="B343" s="32" t="s">
        <v>621</v>
      </c>
      <c r="C343" s="6" t="s">
        <v>3</v>
      </c>
      <c r="D343" s="21">
        <v>45</v>
      </c>
      <c r="E343" s="25">
        <v>2150</v>
      </c>
      <c r="F343" s="21">
        <f>MMULT(D343,E343)</f>
      </c>
    </row>
    <row r="344">
      <c r="A344" s="16" t="s">
        <v>9</v>
      </c>
      <c r="B344" s="35" t="s">
        <v>622</v>
      </c>
      <c r="C344" s="6"/>
      <c r="D344" s="21"/>
      <c r="E344" s="25"/>
      <c r="F344" s="28">
        <f>sum(F343:F343)</f>
      </c>
    </row>
    <row r="345" s="2" customFormat="1">
      <c r="A345" s="14" t="s">
        <v>623</v>
      </c>
      <c r="B345" s="34" t="s">
        <v>624</v>
      </c>
      <c r="C345" s="8" t="s">
        <v>9</v>
      </c>
      <c r="D345" s="22" t="s">
        <v>9</v>
      </c>
      <c r="E345" s="26" t="s">
        <v>9</v>
      </c>
      <c r="F345" s="22" t="s">
        <v>9</v>
      </c>
      <c r="G345" s="30"/>
    </row>
    <row r="346">
      <c r="A346" s="15" t="s">
        <v>625</v>
      </c>
      <c r="B346" s="32" t="s">
        <v>626</v>
      </c>
      <c r="C346" s="6" t="s">
        <v>3</v>
      </c>
      <c r="D346" s="21">
        <v>3</v>
      </c>
      <c r="E346" s="25">
        <v>40260</v>
      </c>
      <c r="F346" s="21">
        <f>MMULT(D346,E346)</f>
      </c>
    </row>
    <row r="347">
      <c r="A347" s="16" t="s">
        <v>9</v>
      </c>
      <c r="B347" s="35" t="s">
        <v>627</v>
      </c>
      <c r="C347" s="6"/>
      <c r="D347" s="21"/>
      <c r="E347" s="25"/>
      <c r="F347" s="28">
        <f>sum(F346:F346)</f>
      </c>
    </row>
    <row r="348" s="2" customFormat="1">
      <c r="A348" s="14" t="s">
        <v>628</v>
      </c>
      <c r="B348" s="34" t="s">
        <v>629</v>
      </c>
      <c r="C348" s="8" t="s">
        <v>9</v>
      </c>
      <c r="D348" s="22" t="s">
        <v>9</v>
      </c>
      <c r="E348" s="26" t="s">
        <v>9</v>
      </c>
      <c r="F348" s="22" t="s">
        <v>9</v>
      </c>
      <c r="G348" s="30"/>
    </row>
    <row r="349">
      <c r="A349" s="15" t="s">
        <v>630</v>
      </c>
      <c r="B349" s="32" t="s">
        <v>631</v>
      </c>
      <c r="C349" s="6" t="s">
        <v>42</v>
      </c>
      <c r="D349" s="21">
        <v>160</v>
      </c>
      <c r="E349" s="25">
        <v>410</v>
      </c>
      <c r="F349" s="21">
        <f>MMULT(D349,E349)</f>
      </c>
    </row>
    <row r="350">
      <c r="A350" s="16" t="s">
        <v>9</v>
      </c>
      <c r="B350" s="35" t="s">
        <v>632</v>
      </c>
      <c r="C350" s="6"/>
      <c r="D350" s="21"/>
      <c r="E350" s="25"/>
      <c r="F350" s="28">
        <f>sum(F349:F349)</f>
      </c>
    </row>
    <row r="351" s="2" customFormat="1">
      <c r="A351" s="14" t="s">
        <v>633</v>
      </c>
      <c r="B351" s="34" t="s">
        <v>634</v>
      </c>
      <c r="C351" s="8" t="s">
        <v>9</v>
      </c>
      <c r="D351" s="22" t="s">
        <v>9</v>
      </c>
      <c r="E351" s="26" t="s">
        <v>9</v>
      </c>
      <c r="F351" s="22" t="s">
        <v>9</v>
      </c>
      <c r="G351" s="30"/>
    </row>
    <row r="352">
      <c r="A352" s="15" t="s">
        <v>635</v>
      </c>
      <c r="B352" s="32" t="s">
        <v>636</v>
      </c>
      <c r="C352" s="6" t="s">
        <v>42</v>
      </c>
      <c r="D352" s="21">
        <v>180</v>
      </c>
      <c r="E352" s="25">
        <v>4500</v>
      </c>
      <c r="F352" s="21">
        <f>MMULT(D352,E352)</f>
      </c>
    </row>
    <row r="353">
      <c r="A353" s="16" t="s">
        <v>9</v>
      </c>
      <c r="B353" s="35" t="s">
        <v>637</v>
      </c>
      <c r="C353" s="6"/>
      <c r="D353" s="21"/>
      <c r="E353" s="25"/>
      <c r="F353" s="28">
        <f>sum(F352:F352)</f>
      </c>
    </row>
    <row r="354">
      <c r="A354" s="16" t="s">
        <v>9</v>
      </c>
      <c r="B354" s="35" t="s">
        <v>638</v>
      </c>
      <c r="C354" s="6"/>
      <c r="D354" s="21"/>
      <c r="E354" s="25"/>
      <c r="F354" s="28">
        <f>sum(F332,F336,F341,F344,F347,F350,F353)</f>
      </c>
    </row>
    <row r="355" s="2" customFormat="1">
      <c r="A355" s="14" t="s">
        <v>639</v>
      </c>
      <c r="B355" s="34" t="s">
        <v>640</v>
      </c>
      <c r="C355" s="8" t="s">
        <v>9</v>
      </c>
      <c r="D355" s="22" t="s">
        <v>9</v>
      </c>
      <c r="E355" s="26" t="s">
        <v>9</v>
      </c>
      <c r="F355" s="22" t="s">
        <v>9</v>
      </c>
      <c r="G355" s="30"/>
    </row>
    <row r="356" s="2" customFormat="1">
      <c r="A356" s="14" t="s">
        <v>641</v>
      </c>
      <c r="B356" s="34" t="s">
        <v>642</v>
      </c>
      <c r="C356" s="8" t="s">
        <v>9</v>
      </c>
      <c r="D356" s="22" t="s">
        <v>9</v>
      </c>
      <c r="E356" s="26" t="s">
        <v>9</v>
      </c>
      <c r="F356" s="22" t="s">
        <v>9</v>
      </c>
      <c r="G356" s="30"/>
    </row>
    <row r="357">
      <c r="A357" s="15" t="s">
        <v>643</v>
      </c>
      <c r="B357" s="32" t="s">
        <v>644</v>
      </c>
      <c r="C357" s="6" t="s">
        <v>56</v>
      </c>
      <c r="D357" s="21">
        <v>385</v>
      </c>
      <c r="E357" s="25">
        <v>480</v>
      </c>
      <c r="F357" s="21">
        <f>MMULT(D357,E357)</f>
      </c>
    </row>
    <row r="358">
      <c r="A358" s="15" t="s">
        <v>645</v>
      </c>
      <c r="B358" s="32" t="s">
        <v>646</v>
      </c>
      <c r="C358" s="6" t="s">
        <v>56</v>
      </c>
      <c r="D358" s="21">
        <v>95</v>
      </c>
      <c r="E358" s="25">
        <v>300</v>
      </c>
      <c r="F358" s="21">
        <f>MMULT(D358,E358)</f>
      </c>
    </row>
    <row r="359">
      <c r="A359" s="15" t="s">
        <v>647</v>
      </c>
      <c r="B359" s="32" t="s">
        <v>648</v>
      </c>
      <c r="C359" s="6" t="s">
        <v>56</v>
      </c>
      <c r="D359" s="21">
        <v>300</v>
      </c>
      <c r="E359" s="25">
        <v>525</v>
      </c>
      <c r="F359" s="21">
        <f>MMULT(D359,E359)</f>
      </c>
    </row>
    <row r="360">
      <c r="A360" s="16" t="s">
        <v>9</v>
      </c>
      <c r="B360" s="35" t="s">
        <v>649</v>
      </c>
      <c r="C360" s="6"/>
      <c r="D360" s="21"/>
      <c r="E360" s="25"/>
      <c r="F360" s="28">
        <f>sum(F357:F359)</f>
      </c>
    </row>
    <row r="361">
      <c r="A361" s="16" t="s">
        <v>9</v>
      </c>
      <c r="B361" s="35" t="s">
        <v>650</v>
      </c>
      <c r="C361" s="6"/>
      <c r="D361" s="21"/>
      <c r="E361" s="25"/>
      <c r="F361" s="28">
        <f>sum(F360)</f>
      </c>
    </row>
    <row r="362" s="2" customFormat="1">
      <c r="A362" s="14" t="s">
        <v>651</v>
      </c>
      <c r="B362" s="34" t="s">
        <v>652</v>
      </c>
      <c r="C362" s="8" t="s">
        <v>9</v>
      </c>
      <c r="D362" s="22" t="s">
        <v>9</v>
      </c>
      <c r="E362" s="26" t="s">
        <v>9</v>
      </c>
      <c r="F362" s="22" t="s">
        <v>9</v>
      </c>
      <c r="G362" s="30"/>
    </row>
    <row r="363" s="2" customFormat="1">
      <c r="A363" s="14" t="s">
        <v>653</v>
      </c>
      <c r="B363" s="34" t="s">
        <v>654</v>
      </c>
      <c r="C363" s="8" t="s">
        <v>9</v>
      </c>
      <c r="D363" s="22" t="s">
        <v>9</v>
      </c>
      <c r="E363" s="26" t="s">
        <v>9</v>
      </c>
      <c r="F363" s="22" t="s">
        <v>9</v>
      </c>
      <c r="G363" s="30"/>
    </row>
    <row r="364">
      <c r="A364" s="15" t="s">
        <v>655</v>
      </c>
      <c r="B364" s="32" t="s">
        <v>656</v>
      </c>
      <c r="C364" s="6"/>
      <c r="D364" s="21"/>
      <c r="E364" s="25"/>
      <c r="F364" s="21"/>
    </row>
    <row r="365">
      <c r="A365" s="15" t="s">
        <v>657</v>
      </c>
      <c r="B365" s="32" t="s">
        <v>658</v>
      </c>
      <c r="C365" s="6"/>
      <c r="D365" s="21"/>
      <c r="E365" s="25"/>
      <c r="F365" s="21"/>
    </row>
    <row r="366">
      <c r="A366" s="15" t="s">
        <v>659</v>
      </c>
      <c r="B366" s="32" t="s">
        <v>660</v>
      </c>
      <c r="C366" s="6" t="s">
        <v>3</v>
      </c>
      <c r="D366" s="21">
        <v>2</v>
      </c>
      <c r="E366" s="25">
        <v>52500</v>
      </c>
      <c r="F366" s="21">
        <f>MMULT(D366,E366)</f>
      </c>
    </row>
    <row r="367">
      <c r="A367" s="15" t="s">
        <v>661</v>
      </c>
      <c r="B367" s="32" t="s">
        <v>662</v>
      </c>
      <c r="C367" s="6" t="s">
        <v>3</v>
      </c>
      <c r="D367" s="21">
        <v>15</v>
      </c>
      <c r="E367" s="25">
        <v>91100</v>
      </c>
      <c r="F367" s="21">
        <f>MMULT(D367,E367)</f>
      </c>
    </row>
    <row r="368">
      <c r="A368" s="15" t="s">
        <v>663</v>
      </c>
      <c r="B368" s="32" t="s">
        <v>664</v>
      </c>
      <c r="C368" s="6" t="s">
        <v>3</v>
      </c>
      <c r="D368" s="21">
        <v>17</v>
      </c>
      <c r="E368" s="25">
        <v>23500</v>
      </c>
      <c r="F368" s="21">
        <f>MMULT(D368,E368)</f>
      </c>
    </row>
    <row r="369">
      <c r="A369" s="15" t="s">
        <v>665</v>
      </c>
      <c r="B369" s="32" t="s">
        <v>666</v>
      </c>
      <c r="C369" s="6" t="s">
        <v>3</v>
      </c>
      <c r="D369" s="21">
        <v>17</v>
      </c>
      <c r="E369" s="25">
        <v>150</v>
      </c>
      <c r="F369" s="21">
        <f>MMULT(D369,E369)</f>
      </c>
    </row>
    <row r="370">
      <c r="A370" s="15" t="s">
        <v>667</v>
      </c>
      <c r="B370" s="32" t="s">
        <v>668</v>
      </c>
      <c r="C370" s="6" t="s">
        <v>3</v>
      </c>
      <c r="D370" s="21">
        <v>17</v>
      </c>
      <c r="E370" s="25">
        <v>1950</v>
      </c>
      <c r="F370" s="21">
        <f>MMULT(D370,E370)</f>
      </c>
    </row>
    <row r="371">
      <c r="A371" s="16" t="s">
        <v>9</v>
      </c>
      <c r="B371" s="35" t="s">
        <v>669</v>
      </c>
      <c r="C371" s="6"/>
      <c r="D371" s="21"/>
      <c r="E371" s="25"/>
      <c r="F371" s="28">
        <f>sum(F364:F370)</f>
      </c>
    </row>
    <row r="372">
      <c r="A372" s="16" t="s">
        <v>9</v>
      </c>
      <c r="B372" s="35" t="s">
        <v>670</v>
      </c>
      <c r="C372" s="6"/>
      <c r="D372" s="21"/>
      <c r="E372" s="25"/>
      <c r="F372" s="28">
        <f>sum(F371)</f>
      </c>
    </row>
    <row r="373" s="2" customFormat="1">
      <c r="A373" s="14" t="s">
        <v>671</v>
      </c>
      <c r="B373" s="34" t="s">
        <v>672</v>
      </c>
      <c r="C373" s="8" t="s">
        <v>9</v>
      </c>
      <c r="D373" s="22" t="s">
        <v>9</v>
      </c>
      <c r="E373" s="26" t="s">
        <v>9</v>
      </c>
      <c r="F373" s="22" t="s">
        <v>9</v>
      </c>
      <c r="G373" s="30"/>
    </row>
    <row r="374" s="2" customFormat="1">
      <c r="A374" s="14" t="s">
        <v>673</v>
      </c>
      <c r="B374" s="34" t="s">
        <v>674</v>
      </c>
      <c r="C374" s="8" t="s">
        <v>9</v>
      </c>
      <c r="D374" s="22" t="s">
        <v>9</v>
      </c>
      <c r="E374" s="26" t="s">
        <v>9</v>
      </c>
      <c r="F374" s="22" t="s">
        <v>9</v>
      </c>
      <c r="G374" s="30"/>
    </row>
    <row r="375">
      <c r="A375" s="15" t="s">
        <v>675</v>
      </c>
      <c r="B375" s="32" t="s">
        <v>676</v>
      </c>
      <c r="C375" s="6" t="s">
        <v>3</v>
      </c>
      <c r="D375" s="21">
        <v>23</v>
      </c>
      <c r="E375" s="25">
        <v>620</v>
      </c>
      <c r="F375" s="21">
        <f>MMULT(D375,E375)</f>
      </c>
    </row>
    <row r="376">
      <c r="A376" s="15" t="s">
        <v>677</v>
      </c>
      <c r="B376" s="32" t="s">
        <v>678</v>
      </c>
      <c r="C376" s="6" t="s">
        <v>3</v>
      </c>
      <c r="D376" s="21">
        <v>19</v>
      </c>
      <c r="E376" s="25">
        <v>730</v>
      </c>
      <c r="F376" s="21">
        <f>MMULT(D376,E376)</f>
      </c>
    </row>
    <row r="377">
      <c r="A377" s="15" t="s">
        <v>679</v>
      </c>
      <c r="B377" s="32" t="s">
        <v>680</v>
      </c>
      <c r="C377" s="6" t="s">
        <v>3</v>
      </c>
      <c r="D377" s="21">
        <v>28</v>
      </c>
      <c r="E377" s="25">
        <v>1810</v>
      </c>
      <c r="F377" s="21">
        <f>MMULT(D377,E377)</f>
      </c>
    </row>
    <row r="378">
      <c r="A378" s="15" t="s">
        <v>681</v>
      </c>
      <c r="B378" s="32" t="s">
        <v>682</v>
      </c>
      <c r="C378" s="6" t="s">
        <v>3</v>
      </c>
      <c r="D378" s="21">
        <v>24</v>
      </c>
      <c r="E378" s="25">
        <v>2520</v>
      </c>
      <c r="F378" s="21">
        <f>MMULT(D378,E378)</f>
      </c>
    </row>
    <row r="379">
      <c r="A379" s="15" t="s">
        <v>683</v>
      </c>
      <c r="B379" s="32" t="s">
        <v>684</v>
      </c>
      <c r="C379" s="6" t="s">
        <v>3</v>
      </c>
      <c r="D379" s="21">
        <v>10</v>
      </c>
      <c r="E379" s="25">
        <v>390</v>
      </c>
      <c r="F379" s="21">
        <f>MMULT(D379,E379)</f>
      </c>
    </row>
    <row r="380">
      <c r="A380" s="15" t="s">
        <v>685</v>
      </c>
      <c r="B380" s="32" t="s">
        <v>686</v>
      </c>
      <c r="C380" s="6" t="s">
        <v>3</v>
      </c>
      <c r="D380" s="21">
        <v>60</v>
      </c>
      <c r="E380" s="25">
        <v>550</v>
      </c>
      <c r="F380" s="21">
        <f>MMULT(D380,E380)</f>
      </c>
    </row>
    <row r="381">
      <c r="A381" s="15" t="s">
        <v>687</v>
      </c>
      <c r="B381" s="32" t="s">
        <v>688</v>
      </c>
      <c r="C381" s="6" t="s">
        <v>3</v>
      </c>
      <c r="D381" s="21">
        <v>39</v>
      </c>
      <c r="E381" s="25">
        <v>700</v>
      </c>
      <c r="F381" s="21">
        <f>MMULT(D381,E381)</f>
      </c>
    </row>
    <row r="382">
      <c r="A382" s="15" t="s">
        <v>689</v>
      </c>
      <c r="B382" s="32" t="s">
        <v>690</v>
      </c>
      <c r="C382" s="6" t="s">
        <v>16</v>
      </c>
      <c r="D382" s="21">
        <v>105</v>
      </c>
      <c r="E382" s="25">
        <v>245</v>
      </c>
      <c r="F382" s="21">
        <f>MMULT(D382,E382)</f>
      </c>
    </row>
    <row r="383">
      <c r="A383" s="15" t="s">
        <v>691</v>
      </c>
      <c r="B383" s="32" t="s">
        <v>692</v>
      </c>
      <c r="C383" s="6" t="s">
        <v>42</v>
      </c>
      <c r="D383" s="21">
        <v>5000</v>
      </c>
      <c r="E383" s="25">
        <v>14.2</v>
      </c>
      <c r="F383" s="21">
        <f>MMULT(D383,E383)</f>
      </c>
    </row>
    <row r="384">
      <c r="A384" s="15" t="s">
        <v>693</v>
      </c>
      <c r="B384" s="32" t="s">
        <v>694</v>
      </c>
      <c r="C384" s="6" t="s">
        <v>42</v>
      </c>
      <c r="D384" s="21">
        <v>42000</v>
      </c>
      <c r="E384" s="25">
        <v>19</v>
      </c>
      <c r="F384" s="21">
        <f>MMULT(D384,E384)</f>
      </c>
    </row>
    <row r="385">
      <c r="A385" s="15" t="s">
        <v>695</v>
      </c>
      <c r="B385" s="32" t="s">
        <v>696</v>
      </c>
      <c r="C385" s="6" t="s">
        <v>42</v>
      </c>
      <c r="D385" s="21">
        <v>14410</v>
      </c>
      <c r="E385" s="25">
        <v>12.3</v>
      </c>
      <c r="F385" s="21">
        <f>MMULT(D385,E385)</f>
      </c>
    </row>
    <row r="386">
      <c r="A386" s="15" t="s">
        <v>697</v>
      </c>
      <c r="B386" s="32" t="s">
        <v>698</v>
      </c>
      <c r="C386" s="6" t="s">
        <v>42</v>
      </c>
      <c r="D386" s="21">
        <v>54890</v>
      </c>
      <c r="E386" s="25">
        <v>30</v>
      </c>
      <c r="F386" s="21">
        <f>MMULT(D386,E386)</f>
      </c>
    </row>
    <row r="387">
      <c r="A387" s="15" t="s">
        <v>699</v>
      </c>
      <c r="B387" s="32" t="s">
        <v>700</v>
      </c>
      <c r="C387" s="6" t="s">
        <v>56</v>
      </c>
      <c r="D387" s="21">
        <v>26600</v>
      </c>
      <c r="E387" s="25">
        <v>17</v>
      </c>
      <c r="F387" s="21">
        <f>MMULT(D387,E387)</f>
      </c>
    </row>
    <row r="388">
      <c r="A388" s="15" t="s">
        <v>701</v>
      </c>
      <c r="B388" s="32" t="s">
        <v>702</v>
      </c>
      <c r="C388" s="6" t="s">
        <v>42</v>
      </c>
      <c r="D388" s="21">
        <v>35000</v>
      </c>
      <c r="E388" s="25">
        <v>18.7</v>
      </c>
      <c r="F388" s="21">
        <f>MMULT(D388,E388)</f>
      </c>
    </row>
    <row r="389">
      <c r="A389" s="15" t="s">
        <v>703</v>
      </c>
      <c r="B389" s="32" t="s">
        <v>704</v>
      </c>
      <c r="C389" s="6" t="s">
        <v>56</v>
      </c>
      <c r="D389" s="21">
        <v>3000</v>
      </c>
      <c r="E389" s="25">
        <v>65</v>
      </c>
      <c r="F389" s="21">
        <f>MMULT(D389,E389)</f>
      </c>
    </row>
    <row r="390">
      <c r="A390" s="15" t="s">
        <v>705</v>
      </c>
      <c r="B390" s="32" t="s">
        <v>706</v>
      </c>
      <c r="C390" s="6" t="s">
        <v>56</v>
      </c>
      <c r="D390" s="21">
        <v>520</v>
      </c>
      <c r="E390" s="25">
        <v>94</v>
      </c>
      <c r="F390" s="21">
        <f>MMULT(D390,E390)</f>
      </c>
    </row>
    <row r="391">
      <c r="A391" s="15" t="s">
        <v>707</v>
      </c>
      <c r="B391" s="32" t="s">
        <v>708</v>
      </c>
      <c r="C391" s="6" t="s">
        <v>110</v>
      </c>
      <c r="D391" s="21">
        <v>24</v>
      </c>
      <c r="E391" s="25">
        <v>2500</v>
      </c>
      <c r="F391" s="21">
        <f>MMULT(D391,E391)</f>
      </c>
    </row>
    <row r="392">
      <c r="A392" s="15" t="s">
        <v>709</v>
      </c>
      <c r="B392" s="32" t="s">
        <v>710</v>
      </c>
      <c r="C392" s="6" t="s">
        <v>42</v>
      </c>
      <c r="D392" s="21">
        <v>700</v>
      </c>
      <c r="E392" s="25">
        <v>306.24</v>
      </c>
      <c r="F392" s="21">
        <f>MMULT(D392,E392)</f>
      </c>
    </row>
    <row r="393">
      <c r="A393" s="15" t="s">
        <v>711</v>
      </c>
      <c r="B393" s="32" t="s">
        <v>712</v>
      </c>
      <c r="C393" s="6" t="s">
        <v>56</v>
      </c>
      <c r="D393" s="21">
        <v>1630</v>
      </c>
      <c r="E393" s="25">
        <v>51</v>
      </c>
      <c r="F393" s="21">
        <f>MMULT(D393,E393)</f>
      </c>
    </row>
    <row r="394">
      <c r="A394" s="15" t="s">
        <v>713</v>
      </c>
      <c r="B394" s="32" t="s">
        <v>714</v>
      </c>
      <c r="C394" s="6" t="s">
        <v>56</v>
      </c>
      <c r="D394" s="21">
        <v>2600</v>
      </c>
      <c r="E394" s="25">
        <v>160</v>
      </c>
      <c r="F394" s="21">
        <f>MMULT(D394,E394)</f>
      </c>
    </row>
    <row r="395">
      <c r="A395" s="16" t="s">
        <v>9</v>
      </c>
      <c r="B395" s="35" t="s">
        <v>715</v>
      </c>
      <c r="C395" s="6"/>
      <c r="D395" s="21"/>
      <c r="E395" s="25"/>
      <c r="F395" s="28">
        <f>sum(F375:F394)</f>
      </c>
    </row>
    <row r="396" s="2" customFormat="1">
      <c r="A396" s="14" t="s">
        <v>716</v>
      </c>
      <c r="B396" s="34" t="s">
        <v>11</v>
      </c>
      <c r="C396" s="8" t="s">
        <v>9</v>
      </c>
      <c r="D396" s="22" t="s">
        <v>9</v>
      </c>
      <c r="E396" s="26" t="s">
        <v>9</v>
      </c>
      <c r="F396" s="22" t="s">
        <v>9</v>
      </c>
      <c r="G396" s="30"/>
    </row>
    <row r="397">
      <c r="A397" s="15" t="s">
        <v>717</v>
      </c>
      <c r="B397" s="32" t="s">
        <v>718</v>
      </c>
      <c r="C397" s="6" t="s">
        <v>16</v>
      </c>
      <c r="D397" s="21">
        <v>3000</v>
      </c>
      <c r="E397" s="25">
        <v>39</v>
      </c>
      <c r="F397" s="21">
        <f>MMULT(D397,E397)</f>
      </c>
    </row>
    <row r="398">
      <c r="A398" s="15" t="s">
        <v>719</v>
      </c>
      <c r="B398" s="32" t="s">
        <v>720</v>
      </c>
      <c r="C398" s="6" t="s">
        <v>16</v>
      </c>
      <c r="D398" s="21">
        <v>45000</v>
      </c>
      <c r="E398" s="25">
        <v>35</v>
      </c>
      <c r="F398" s="21">
        <f>MMULT(D398,E398)</f>
      </c>
    </row>
    <row r="399">
      <c r="A399" s="15" t="s">
        <v>721</v>
      </c>
      <c r="B399" s="32" t="s">
        <v>722</v>
      </c>
      <c r="C399" s="6" t="s">
        <v>42</v>
      </c>
      <c r="D399" s="21">
        <v>120290</v>
      </c>
      <c r="E399" s="25">
        <v>6</v>
      </c>
      <c r="F399" s="21">
        <f>MMULT(D399,E399)</f>
      </c>
    </row>
    <row r="400">
      <c r="A400" s="16" t="s">
        <v>9</v>
      </c>
      <c r="B400" s="35" t="s">
        <v>27</v>
      </c>
      <c r="C400" s="6"/>
      <c r="D400" s="21"/>
      <c r="E400" s="25"/>
      <c r="F400" s="28">
        <f>sum(F397:F399)</f>
      </c>
    </row>
    <row r="401" s="2" customFormat="1">
      <c r="A401" s="14" t="s">
        <v>723</v>
      </c>
      <c r="B401" s="34" t="s">
        <v>724</v>
      </c>
      <c r="C401" s="8" t="s">
        <v>9</v>
      </c>
      <c r="D401" s="22" t="s">
        <v>9</v>
      </c>
      <c r="E401" s="26" t="s">
        <v>9</v>
      </c>
      <c r="F401" s="22" t="s">
        <v>9</v>
      </c>
      <c r="G401" s="30"/>
    </row>
    <row r="402">
      <c r="A402" s="15" t="s">
        <v>725</v>
      </c>
      <c r="B402" s="32" t="s">
        <v>726</v>
      </c>
      <c r="C402" s="6" t="s">
        <v>16</v>
      </c>
      <c r="D402" s="21">
        <v>26000</v>
      </c>
      <c r="E402" s="25">
        <v>186</v>
      </c>
      <c r="F402" s="21">
        <f>MMULT(D402,E402)</f>
      </c>
    </row>
    <row r="403">
      <c r="A403" s="16" t="s">
        <v>9</v>
      </c>
      <c r="B403" s="35" t="s">
        <v>727</v>
      </c>
      <c r="C403" s="6"/>
      <c r="D403" s="21"/>
      <c r="E403" s="25"/>
      <c r="F403" s="28">
        <f>sum(F402:F402)</f>
      </c>
    </row>
    <row r="404" s="2" customFormat="1">
      <c r="A404" s="14" t="s">
        <v>728</v>
      </c>
      <c r="B404" s="34" t="s">
        <v>729</v>
      </c>
      <c r="C404" s="8" t="s">
        <v>9</v>
      </c>
      <c r="D404" s="22" t="s">
        <v>9</v>
      </c>
      <c r="E404" s="26" t="s">
        <v>9</v>
      </c>
      <c r="F404" s="22" t="s">
        <v>9</v>
      </c>
      <c r="G404" s="30"/>
    </row>
    <row r="405">
      <c r="A405" s="15" t="s">
        <v>730</v>
      </c>
      <c r="B405" s="32" t="s">
        <v>731</v>
      </c>
      <c r="C405" s="6" t="s">
        <v>42</v>
      </c>
      <c r="D405" s="21">
        <v>102266</v>
      </c>
      <c r="E405" s="25">
        <v>2.2</v>
      </c>
      <c r="F405" s="21">
        <f>MMULT(D405,E405)</f>
      </c>
    </row>
    <row r="406">
      <c r="A406" s="15" t="s">
        <v>732</v>
      </c>
      <c r="B406" s="32" t="s">
        <v>733</v>
      </c>
      <c r="C406" s="6" t="s">
        <v>42</v>
      </c>
      <c r="D406" s="21">
        <v>397483</v>
      </c>
      <c r="E406" s="25">
        <v>2</v>
      </c>
      <c r="F406" s="21">
        <f>MMULT(D406,E406)</f>
      </c>
    </row>
    <row r="407">
      <c r="A407" s="15" t="s">
        <v>734</v>
      </c>
      <c r="B407" s="32" t="s">
        <v>735</v>
      </c>
      <c r="C407" s="6" t="s">
        <v>42</v>
      </c>
      <c r="D407" s="21">
        <v>21216</v>
      </c>
      <c r="E407" s="25">
        <v>48</v>
      </c>
      <c r="F407" s="21">
        <f>MMULT(D407,E407)</f>
      </c>
    </row>
    <row r="408">
      <c r="A408" s="15" t="s">
        <v>736</v>
      </c>
      <c r="B408" s="32" t="s">
        <v>737</v>
      </c>
      <c r="C408" s="6" t="s">
        <v>42</v>
      </c>
      <c r="D408" s="21">
        <v>178029</v>
      </c>
      <c r="E408" s="25">
        <v>57</v>
      </c>
      <c r="F408" s="21">
        <f>MMULT(D408,E408)</f>
      </c>
    </row>
    <row r="409">
      <c r="A409" s="15" t="s">
        <v>738</v>
      </c>
      <c r="B409" s="32" t="s">
        <v>739</v>
      </c>
      <c r="C409" s="6" t="s">
        <v>42</v>
      </c>
      <c r="D409" s="21">
        <v>184951</v>
      </c>
      <c r="E409" s="25">
        <v>66</v>
      </c>
      <c r="F409" s="21">
        <f>MMULT(D409,E409)</f>
      </c>
    </row>
    <row r="410">
      <c r="A410" s="15" t="s">
        <v>740</v>
      </c>
      <c r="B410" s="32" t="s">
        <v>741</v>
      </c>
      <c r="C410" s="6" t="s">
        <v>42</v>
      </c>
      <c r="D410" s="21">
        <v>3812</v>
      </c>
      <c r="E410" s="25">
        <v>46</v>
      </c>
      <c r="F410" s="21">
        <f>MMULT(D410,E410)</f>
      </c>
    </row>
    <row r="411">
      <c r="A411" s="15" t="s">
        <v>742</v>
      </c>
      <c r="B411" s="32" t="s">
        <v>743</v>
      </c>
      <c r="C411" s="6" t="s">
        <v>42</v>
      </c>
      <c r="D411" s="21">
        <v>16700</v>
      </c>
      <c r="E411" s="25">
        <v>48</v>
      </c>
      <c r="F411" s="21">
        <f>MMULT(D411,E411)</f>
      </c>
    </row>
    <row r="412">
      <c r="A412" s="15" t="s">
        <v>744</v>
      </c>
      <c r="B412" s="32" t="s">
        <v>745</v>
      </c>
      <c r="C412" s="6" t="s">
        <v>42</v>
      </c>
      <c r="D412" s="21">
        <v>63994</v>
      </c>
      <c r="E412" s="25">
        <v>45</v>
      </c>
      <c r="F412" s="21">
        <f>MMULT(D412,E412)</f>
      </c>
    </row>
    <row r="413">
      <c r="A413" s="15" t="s">
        <v>746</v>
      </c>
      <c r="B413" s="32" t="s">
        <v>747</v>
      </c>
      <c r="C413" s="6" t="s">
        <v>42</v>
      </c>
      <c r="D413" s="21">
        <v>13428</v>
      </c>
      <c r="E413" s="25">
        <v>56</v>
      </c>
      <c r="F413" s="21">
        <f>MMULT(D413,E413)</f>
      </c>
    </row>
    <row r="414">
      <c r="A414" s="15" t="s">
        <v>748</v>
      </c>
      <c r="B414" s="32" t="s">
        <v>749</v>
      </c>
      <c r="C414" s="6" t="s">
        <v>42</v>
      </c>
      <c r="D414" s="21">
        <v>6139</v>
      </c>
      <c r="E414" s="25">
        <v>65</v>
      </c>
      <c r="F414" s="21">
        <f>MMULT(D414,E414)</f>
      </c>
    </row>
    <row r="415">
      <c r="A415" s="15" t="s">
        <v>750</v>
      </c>
      <c r="B415" s="32" t="s">
        <v>751</v>
      </c>
      <c r="C415" s="6" t="s">
        <v>34</v>
      </c>
      <c r="D415" s="21">
        <v>2735</v>
      </c>
      <c r="E415" s="25">
        <v>120</v>
      </c>
      <c r="F415" s="21">
        <f>MMULT(D415,E415)</f>
      </c>
    </row>
    <row r="416">
      <c r="A416" s="15" t="s">
        <v>752</v>
      </c>
      <c r="B416" s="32" t="s">
        <v>753</v>
      </c>
      <c r="C416" s="6" t="s">
        <v>34</v>
      </c>
      <c r="D416" s="21">
        <v>22660</v>
      </c>
      <c r="E416" s="25">
        <v>26</v>
      </c>
      <c r="F416" s="21">
        <f>MMULT(D416,E416)</f>
      </c>
    </row>
    <row r="417">
      <c r="A417" s="15" t="s">
        <v>754</v>
      </c>
      <c r="B417" s="32" t="s">
        <v>755</v>
      </c>
      <c r="C417" s="6" t="s">
        <v>34</v>
      </c>
      <c r="D417" s="21">
        <v>1092</v>
      </c>
      <c r="E417" s="25">
        <v>40</v>
      </c>
      <c r="F417" s="21">
        <f>MMULT(D417,E417)</f>
      </c>
    </row>
    <row r="418">
      <c r="A418" s="15" t="s">
        <v>756</v>
      </c>
      <c r="B418" s="32" t="s">
        <v>757</v>
      </c>
      <c r="C418" s="6" t="s">
        <v>42</v>
      </c>
      <c r="D418" s="21">
        <v>11376</v>
      </c>
      <c r="E418" s="25">
        <v>57</v>
      </c>
      <c r="F418" s="21">
        <f>MMULT(D418,E418)</f>
      </c>
    </row>
    <row r="419">
      <c r="A419" s="15" t="s">
        <v>758</v>
      </c>
      <c r="B419" s="32" t="s">
        <v>759</v>
      </c>
      <c r="C419" s="6" t="s">
        <v>42</v>
      </c>
      <c r="D419" s="21">
        <v>717</v>
      </c>
      <c r="E419" s="25">
        <v>50</v>
      </c>
      <c r="F419" s="21">
        <f>MMULT(D419,E419)</f>
      </c>
    </row>
    <row r="420">
      <c r="A420" s="16" t="s">
        <v>9</v>
      </c>
      <c r="B420" s="35" t="s">
        <v>760</v>
      </c>
      <c r="C420" s="6"/>
      <c r="D420" s="21"/>
      <c r="E420" s="25"/>
      <c r="F420" s="28">
        <f>sum(F405:F419)</f>
      </c>
    </row>
    <row r="421" s="2" customFormat="1">
      <c r="A421" s="14" t="s">
        <v>761</v>
      </c>
      <c r="B421" s="34" t="s">
        <v>762</v>
      </c>
      <c r="C421" s="8" t="s">
        <v>9</v>
      </c>
      <c r="D421" s="22" t="s">
        <v>9</v>
      </c>
      <c r="E421" s="26" t="s">
        <v>9</v>
      </c>
      <c r="F421" s="22" t="s">
        <v>9</v>
      </c>
      <c r="G421" s="30"/>
    </row>
    <row r="422">
      <c r="A422" s="15" t="s">
        <v>763</v>
      </c>
      <c r="B422" s="32" t="s">
        <v>764</v>
      </c>
      <c r="C422" s="6" t="s">
        <v>3</v>
      </c>
      <c r="D422" s="21">
        <v>2</v>
      </c>
      <c r="E422" s="25">
        <v>2960</v>
      </c>
      <c r="F422" s="21">
        <f>MMULT(D422,E422)</f>
      </c>
    </row>
    <row r="423">
      <c r="A423" s="15" t="s">
        <v>765</v>
      </c>
      <c r="B423" s="32" t="s">
        <v>766</v>
      </c>
      <c r="C423" s="6" t="s">
        <v>3</v>
      </c>
      <c r="D423" s="21">
        <v>92</v>
      </c>
      <c r="E423" s="25">
        <v>3720</v>
      </c>
      <c r="F423" s="21">
        <f>MMULT(D423,E423)</f>
      </c>
    </row>
    <row r="424">
      <c r="A424" s="15" t="s">
        <v>767</v>
      </c>
      <c r="B424" s="32" t="s">
        <v>768</v>
      </c>
      <c r="C424" s="6" t="s">
        <v>3</v>
      </c>
      <c r="D424" s="21">
        <v>228</v>
      </c>
      <c r="E424" s="25">
        <v>1980</v>
      </c>
      <c r="F424" s="21">
        <f>MMULT(D424,E424)</f>
      </c>
    </row>
    <row r="425">
      <c r="A425" s="15" t="s">
        <v>769</v>
      </c>
      <c r="B425" s="32" t="s">
        <v>770</v>
      </c>
      <c r="C425" s="6" t="s">
        <v>3</v>
      </c>
      <c r="D425" s="21">
        <v>20</v>
      </c>
      <c r="E425" s="25">
        <v>2800</v>
      </c>
      <c r="F425" s="21">
        <f>MMULT(D425,E425)</f>
      </c>
    </row>
    <row r="426">
      <c r="A426" s="15" t="s">
        <v>771</v>
      </c>
      <c r="B426" s="32" t="s">
        <v>772</v>
      </c>
      <c r="C426" s="6" t="s">
        <v>3</v>
      </c>
      <c r="D426" s="21">
        <v>50</v>
      </c>
      <c r="E426" s="25">
        <v>2090</v>
      </c>
      <c r="F426" s="21">
        <f>MMULT(D426,E426)</f>
      </c>
    </row>
    <row r="427">
      <c r="A427" s="15" t="s">
        <v>773</v>
      </c>
      <c r="B427" s="32" t="s">
        <v>774</v>
      </c>
      <c r="C427" s="6" t="s">
        <v>3</v>
      </c>
      <c r="D427" s="21">
        <v>12</v>
      </c>
      <c r="E427" s="25">
        <v>4326</v>
      </c>
      <c r="F427" s="21">
        <f>MMULT(D427,E427)</f>
      </c>
    </row>
    <row r="428">
      <c r="A428" s="15" t="s">
        <v>775</v>
      </c>
      <c r="B428" s="32" t="s">
        <v>776</v>
      </c>
      <c r="C428" s="6" t="s">
        <v>3</v>
      </c>
      <c r="D428" s="21">
        <v>20</v>
      </c>
      <c r="E428" s="25">
        <v>4326</v>
      </c>
      <c r="F428" s="21">
        <f>MMULT(D428,E428)</f>
      </c>
    </row>
    <row r="429">
      <c r="A429" s="15" t="s">
        <v>777</v>
      </c>
      <c r="B429" s="32" t="s">
        <v>778</v>
      </c>
      <c r="C429" s="6" t="s">
        <v>3</v>
      </c>
      <c r="D429" s="21">
        <v>6</v>
      </c>
      <c r="E429" s="25">
        <v>7616</v>
      </c>
      <c r="F429" s="21">
        <f>MMULT(D429,E429)</f>
      </c>
    </row>
    <row r="430">
      <c r="A430" s="15" t="s">
        <v>779</v>
      </c>
      <c r="B430" s="32" t="s">
        <v>780</v>
      </c>
      <c r="C430" s="6" t="s">
        <v>3</v>
      </c>
      <c r="D430" s="21">
        <v>20</v>
      </c>
      <c r="E430" s="25">
        <v>7350</v>
      </c>
      <c r="F430" s="21">
        <f>MMULT(D430,E430)</f>
      </c>
    </row>
    <row r="431">
      <c r="A431" s="15" t="s">
        <v>781</v>
      </c>
      <c r="B431" s="32" t="s">
        <v>782</v>
      </c>
      <c r="C431" s="6" t="s">
        <v>3</v>
      </c>
      <c r="D431" s="21">
        <v>1</v>
      </c>
      <c r="E431" s="25">
        <v>7200</v>
      </c>
      <c r="F431" s="21">
        <f>MMULT(D431,E431)</f>
      </c>
    </row>
    <row r="432">
      <c r="A432" s="16" t="s">
        <v>9</v>
      </c>
      <c r="B432" s="35" t="s">
        <v>783</v>
      </c>
      <c r="C432" s="6"/>
      <c r="D432" s="21"/>
      <c r="E432" s="25"/>
      <c r="F432" s="28">
        <f>sum(F422:F431)</f>
      </c>
    </row>
    <row r="433" s="2" customFormat="1">
      <c r="A433" s="14" t="s">
        <v>784</v>
      </c>
      <c r="B433" s="34" t="s">
        <v>785</v>
      </c>
      <c r="C433" s="8" t="s">
        <v>9</v>
      </c>
      <c r="D433" s="22" t="s">
        <v>9</v>
      </c>
      <c r="E433" s="26" t="s">
        <v>9</v>
      </c>
      <c r="F433" s="22" t="s">
        <v>9</v>
      </c>
      <c r="G433" s="30"/>
    </row>
    <row r="434">
      <c r="A434" s="15" t="s">
        <v>786</v>
      </c>
      <c r="B434" s="32" t="s">
        <v>787</v>
      </c>
      <c r="C434" s="6" t="s">
        <v>42</v>
      </c>
      <c r="D434" s="21">
        <v>3210</v>
      </c>
      <c r="E434" s="25">
        <v>50</v>
      </c>
      <c r="F434" s="21">
        <f>MMULT(D434,E434)</f>
      </c>
    </row>
    <row r="435">
      <c r="A435" s="16" t="s">
        <v>9</v>
      </c>
      <c r="B435" s="35" t="s">
        <v>788</v>
      </c>
      <c r="C435" s="6"/>
      <c r="D435" s="21"/>
      <c r="E435" s="25"/>
      <c r="F435" s="28">
        <f>sum(F434:F434)</f>
      </c>
    </row>
    <row r="436" s="2" customFormat="1">
      <c r="A436" s="14" t="s">
        <v>789</v>
      </c>
      <c r="B436" s="34" t="s">
        <v>790</v>
      </c>
      <c r="C436" s="8" t="s">
        <v>9</v>
      </c>
      <c r="D436" s="22" t="s">
        <v>9</v>
      </c>
      <c r="E436" s="26" t="s">
        <v>9</v>
      </c>
      <c r="F436" s="22" t="s">
        <v>9</v>
      </c>
      <c r="G436" s="30"/>
    </row>
    <row r="437">
      <c r="A437" s="15" t="s">
        <v>791</v>
      </c>
      <c r="B437" s="32" t="s">
        <v>792</v>
      </c>
      <c r="C437" s="6" t="s">
        <v>3</v>
      </c>
      <c r="D437" s="21">
        <v>1</v>
      </c>
      <c r="E437" s="25">
        <v>160</v>
      </c>
      <c r="F437" s="21">
        <f>MMULT(D437,E437)</f>
      </c>
    </row>
    <row r="438">
      <c r="A438" s="15" t="s">
        <v>793</v>
      </c>
      <c r="B438" s="32" t="s">
        <v>794</v>
      </c>
      <c r="C438" s="6" t="s">
        <v>3</v>
      </c>
      <c r="D438" s="21">
        <v>118</v>
      </c>
      <c r="E438" s="25">
        <v>160</v>
      </c>
      <c r="F438" s="21">
        <f>MMULT(D438,E438)</f>
      </c>
    </row>
    <row r="439">
      <c r="A439" s="15" t="s">
        <v>795</v>
      </c>
      <c r="B439" s="32" t="s">
        <v>796</v>
      </c>
      <c r="C439" s="6" t="s">
        <v>3</v>
      </c>
      <c r="D439" s="21">
        <v>50</v>
      </c>
      <c r="E439" s="25">
        <v>160</v>
      </c>
      <c r="F439" s="21">
        <f>MMULT(D439,E439)</f>
      </c>
    </row>
    <row r="440">
      <c r="A440" s="15" t="s">
        <v>797</v>
      </c>
      <c r="B440" s="32" t="s">
        <v>798</v>
      </c>
      <c r="C440" s="6" t="s">
        <v>3</v>
      </c>
      <c r="D440" s="21">
        <v>1</v>
      </c>
      <c r="E440" s="25">
        <v>160</v>
      </c>
      <c r="F440" s="21">
        <f>MMULT(D440,E440)</f>
      </c>
    </row>
    <row r="441">
      <c r="A441" s="15" t="s">
        <v>799</v>
      </c>
      <c r="B441" s="32" t="s">
        <v>800</v>
      </c>
      <c r="C441" s="6" t="s">
        <v>3</v>
      </c>
      <c r="D441" s="21">
        <v>30</v>
      </c>
      <c r="E441" s="25">
        <v>160</v>
      </c>
      <c r="F441" s="21">
        <f>MMULT(D441,E441)</f>
      </c>
    </row>
    <row r="442">
      <c r="A442" s="15" t="s">
        <v>801</v>
      </c>
      <c r="B442" s="32" t="s">
        <v>802</v>
      </c>
      <c r="C442" s="6" t="s">
        <v>3</v>
      </c>
      <c r="D442" s="21">
        <v>38</v>
      </c>
      <c r="E442" s="25">
        <v>190</v>
      </c>
      <c r="F442" s="21">
        <f>MMULT(D442,E442)</f>
      </c>
    </row>
    <row r="443">
      <c r="A443" s="15" t="s">
        <v>803</v>
      </c>
      <c r="B443" s="32" t="s">
        <v>804</v>
      </c>
      <c r="C443" s="6" t="s">
        <v>56</v>
      </c>
      <c r="D443" s="21">
        <v>440</v>
      </c>
      <c r="E443" s="25">
        <v>79</v>
      </c>
      <c r="F443" s="21">
        <f>MMULT(D443,E443)</f>
      </c>
    </row>
    <row r="444">
      <c r="A444" s="15" t="s">
        <v>805</v>
      </c>
      <c r="B444" s="32" t="s">
        <v>806</v>
      </c>
      <c r="C444" s="6" t="s">
        <v>42</v>
      </c>
      <c r="D444" s="21">
        <v>25</v>
      </c>
      <c r="E444" s="25">
        <v>900</v>
      </c>
      <c r="F444" s="21">
        <f>MMULT(D444,E444)</f>
      </c>
    </row>
    <row r="445">
      <c r="A445" s="16" t="s">
        <v>9</v>
      </c>
      <c r="B445" s="35" t="s">
        <v>807</v>
      </c>
      <c r="C445" s="6"/>
      <c r="D445" s="21"/>
      <c r="E445" s="25"/>
      <c r="F445" s="28">
        <f>sum(F437:F444)</f>
      </c>
    </row>
    <row r="446" s="2" customFormat="1">
      <c r="A446" s="14" t="s">
        <v>808</v>
      </c>
      <c r="B446" s="34" t="s">
        <v>809</v>
      </c>
      <c r="C446" s="8" t="s">
        <v>9</v>
      </c>
      <c r="D446" s="22" t="s">
        <v>9</v>
      </c>
      <c r="E446" s="26" t="s">
        <v>9</v>
      </c>
      <c r="F446" s="22" t="s">
        <v>9</v>
      </c>
      <c r="G446" s="30"/>
    </row>
    <row r="447">
      <c r="A447" s="15" t="s">
        <v>810</v>
      </c>
      <c r="B447" s="32" t="s">
        <v>811</v>
      </c>
      <c r="C447" s="6" t="s">
        <v>56</v>
      </c>
      <c r="D447" s="21">
        <v>31140</v>
      </c>
      <c r="E447" s="25">
        <v>2.4</v>
      </c>
      <c r="F447" s="21">
        <f>MMULT(D447,E447)</f>
      </c>
    </row>
    <row r="448">
      <c r="A448" s="15" t="s">
        <v>812</v>
      </c>
      <c r="B448" s="32" t="s">
        <v>813</v>
      </c>
      <c r="C448" s="6" t="s">
        <v>56</v>
      </c>
      <c r="D448" s="21">
        <v>3000</v>
      </c>
      <c r="E448" s="25">
        <v>4</v>
      </c>
      <c r="F448" s="21">
        <f>MMULT(D448,E448)</f>
      </c>
    </row>
    <row r="449">
      <c r="A449" s="15" t="s">
        <v>814</v>
      </c>
      <c r="B449" s="32" t="s">
        <v>815</v>
      </c>
      <c r="C449" s="6" t="s">
        <v>56</v>
      </c>
      <c r="D449" s="21">
        <v>5000</v>
      </c>
      <c r="E449" s="25">
        <v>5.3</v>
      </c>
      <c r="F449" s="21">
        <f>MMULT(D449,E449)</f>
      </c>
    </row>
    <row r="450">
      <c r="A450" s="15" t="s">
        <v>816</v>
      </c>
      <c r="B450" s="32" t="s">
        <v>817</v>
      </c>
      <c r="C450" s="6" t="s">
        <v>42</v>
      </c>
      <c r="D450" s="21">
        <v>3600</v>
      </c>
      <c r="E450" s="25">
        <v>22</v>
      </c>
      <c r="F450" s="21">
        <f>MMULT(D450,E450)</f>
      </c>
    </row>
    <row r="451">
      <c r="A451" s="15" t="s">
        <v>818</v>
      </c>
      <c r="B451" s="32" t="s">
        <v>819</v>
      </c>
      <c r="C451" s="6" t="s">
        <v>42</v>
      </c>
      <c r="D451" s="21">
        <v>265</v>
      </c>
      <c r="E451" s="25">
        <v>22</v>
      </c>
      <c r="F451" s="21">
        <f>MMULT(D451,E451)</f>
      </c>
    </row>
    <row r="452">
      <c r="A452" s="15" t="s">
        <v>820</v>
      </c>
      <c r="B452" s="32" t="s">
        <v>821</v>
      </c>
      <c r="C452" s="6" t="s">
        <v>3</v>
      </c>
      <c r="D452" s="21">
        <v>855</v>
      </c>
      <c r="E452" s="25">
        <v>26</v>
      </c>
      <c r="F452" s="21">
        <f>MMULT(D452,E452)</f>
      </c>
    </row>
    <row r="453">
      <c r="A453" s="15" t="s">
        <v>822</v>
      </c>
      <c r="B453" s="32" t="s">
        <v>823</v>
      </c>
      <c r="C453" s="6" t="s">
        <v>3</v>
      </c>
      <c r="D453" s="21">
        <v>16</v>
      </c>
      <c r="E453" s="25">
        <v>35</v>
      </c>
      <c r="F453" s="21">
        <f>MMULT(D453,E453)</f>
      </c>
    </row>
    <row r="454">
      <c r="A454" s="15" t="s">
        <v>824</v>
      </c>
      <c r="B454" s="32" t="s">
        <v>825</v>
      </c>
      <c r="C454" s="6" t="s">
        <v>3</v>
      </c>
      <c r="D454" s="21">
        <v>8</v>
      </c>
      <c r="E454" s="25">
        <v>44</v>
      </c>
      <c r="F454" s="21">
        <f>MMULT(D454,E454)</f>
      </c>
    </row>
    <row r="455">
      <c r="A455" s="15" t="s">
        <v>826</v>
      </c>
      <c r="B455" s="32" t="s">
        <v>827</v>
      </c>
      <c r="C455" s="6" t="s">
        <v>56</v>
      </c>
      <c r="D455" s="21">
        <v>17595</v>
      </c>
      <c r="E455" s="25">
        <v>5</v>
      </c>
      <c r="F455" s="21">
        <f>MMULT(D455,E455)</f>
      </c>
    </row>
    <row r="456">
      <c r="A456" s="15" t="s">
        <v>828</v>
      </c>
      <c r="B456" s="32" t="s">
        <v>829</v>
      </c>
      <c r="C456" s="6" t="s">
        <v>3</v>
      </c>
      <c r="D456" s="21">
        <v>96</v>
      </c>
      <c r="E456" s="25">
        <v>70</v>
      </c>
      <c r="F456" s="21">
        <f>MMULT(D456,E456)</f>
      </c>
    </row>
    <row r="457">
      <c r="A457" s="15" t="s">
        <v>830</v>
      </c>
      <c r="B457" s="32" t="s">
        <v>831</v>
      </c>
      <c r="C457" s="6" t="s">
        <v>3</v>
      </c>
      <c r="D457" s="21">
        <v>16</v>
      </c>
      <c r="E457" s="25">
        <v>270</v>
      </c>
      <c r="F457" s="21">
        <f>MMULT(D457,E457)</f>
      </c>
    </row>
    <row r="458">
      <c r="A458" s="15" t="s">
        <v>832</v>
      </c>
      <c r="B458" s="32" t="s">
        <v>833</v>
      </c>
      <c r="C458" s="6" t="s">
        <v>42</v>
      </c>
      <c r="D458" s="21">
        <v>5660</v>
      </c>
      <c r="E458" s="25">
        <v>122</v>
      </c>
      <c r="F458" s="21">
        <f>MMULT(D458,E458)</f>
      </c>
    </row>
    <row r="459">
      <c r="A459" s="15" t="s">
        <v>834</v>
      </c>
      <c r="B459" s="32" t="s">
        <v>835</v>
      </c>
      <c r="C459" s="6" t="s">
        <v>110</v>
      </c>
      <c r="D459" s="21">
        <v>402</v>
      </c>
      <c r="E459" s="25">
        <v>407</v>
      </c>
      <c r="F459" s="21">
        <f>MMULT(D459,E459)</f>
      </c>
    </row>
    <row r="460">
      <c r="A460" s="15" t="s">
        <v>836</v>
      </c>
      <c r="B460" s="32" t="s">
        <v>837</v>
      </c>
      <c r="C460" s="6" t="s">
        <v>3</v>
      </c>
      <c r="D460" s="21">
        <v>276</v>
      </c>
      <c r="E460" s="25">
        <v>34</v>
      </c>
      <c r="F460" s="21">
        <f>MMULT(D460,E460)</f>
      </c>
    </row>
    <row r="461">
      <c r="A461" s="15" t="s">
        <v>838</v>
      </c>
      <c r="B461" s="32" t="s">
        <v>839</v>
      </c>
      <c r="C461" s="6" t="s">
        <v>56</v>
      </c>
      <c r="D461" s="21">
        <v>6013</v>
      </c>
      <c r="E461" s="25">
        <v>159</v>
      </c>
      <c r="F461" s="21">
        <f>MMULT(D461,E461)</f>
      </c>
    </row>
    <row r="462">
      <c r="A462" s="16" t="s">
        <v>9</v>
      </c>
      <c r="B462" s="35" t="s">
        <v>840</v>
      </c>
      <c r="C462" s="6"/>
      <c r="D462" s="21"/>
      <c r="E462" s="25"/>
      <c r="F462" s="28">
        <f>sum(F447:F461)</f>
      </c>
    </row>
    <row r="463" s="2" customFormat="1">
      <c r="A463" s="14" t="s">
        <v>841</v>
      </c>
      <c r="B463" s="34" t="s">
        <v>842</v>
      </c>
      <c r="C463" s="8" t="s">
        <v>9</v>
      </c>
      <c r="D463" s="22" t="s">
        <v>9</v>
      </c>
      <c r="E463" s="26" t="s">
        <v>9</v>
      </c>
      <c r="F463" s="22" t="s">
        <v>9</v>
      </c>
      <c r="G463" s="30"/>
    </row>
    <row r="464">
      <c r="A464" s="15" t="s">
        <v>843</v>
      </c>
      <c r="B464" s="32" t="s">
        <v>844</v>
      </c>
      <c r="C464" s="6" t="s">
        <v>42</v>
      </c>
      <c r="D464" s="21">
        <v>1290</v>
      </c>
      <c r="E464" s="25">
        <v>118</v>
      </c>
      <c r="F464" s="21">
        <f>MMULT(D464,E464)</f>
      </c>
    </row>
    <row r="465">
      <c r="A465" s="15" t="s">
        <v>845</v>
      </c>
      <c r="B465" s="32" t="s">
        <v>846</v>
      </c>
      <c r="C465" s="6" t="s">
        <v>42</v>
      </c>
      <c r="D465" s="21">
        <v>1290</v>
      </c>
      <c r="E465" s="25">
        <v>19.9</v>
      </c>
      <c r="F465" s="21">
        <f>MMULT(D465,E465)</f>
      </c>
    </row>
    <row r="466">
      <c r="A466" s="16" t="s">
        <v>9</v>
      </c>
      <c r="B466" s="35" t="s">
        <v>847</v>
      </c>
      <c r="C466" s="6"/>
      <c r="D466" s="21"/>
      <c r="E466" s="25"/>
      <c r="F466" s="28">
        <f>sum(F464:F465)</f>
      </c>
    </row>
    <row r="467">
      <c r="A467" s="16" t="s">
        <v>9</v>
      </c>
      <c r="B467" s="35" t="s">
        <v>848</v>
      </c>
      <c r="C467" s="6"/>
      <c r="D467" s="21"/>
      <c r="E467" s="25"/>
      <c r="F467" s="28">
        <f>sum(F395,F400,F403,F420,F432,F435,F445,F462,F466)</f>
      </c>
    </row>
    <row r="468" s="2" customFormat="1">
      <c r="A468" s="14" t="s">
        <v>849</v>
      </c>
      <c r="B468" s="34" t="s">
        <v>850</v>
      </c>
      <c r="C468" s="8" t="s">
        <v>9</v>
      </c>
      <c r="D468" s="22" t="s">
        <v>9</v>
      </c>
      <c r="E468" s="26" t="s">
        <v>9</v>
      </c>
      <c r="F468" s="22" t="s">
        <v>9</v>
      </c>
      <c r="G468" s="30"/>
    </row>
    <row r="469" s="2" customFormat="1">
      <c r="A469" s="14" t="s">
        <v>851</v>
      </c>
      <c r="B469" s="34" t="s">
        <v>852</v>
      </c>
      <c r="C469" s="8" t="s">
        <v>9</v>
      </c>
      <c r="D469" s="22" t="s">
        <v>9</v>
      </c>
      <c r="E469" s="26" t="s">
        <v>9</v>
      </c>
      <c r="F469" s="22" t="s">
        <v>9</v>
      </c>
      <c r="G469" s="30"/>
    </row>
    <row r="470">
      <c r="A470" s="15" t="s">
        <v>853</v>
      </c>
      <c r="B470" s="32" t="s">
        <v>854</v>
      </c>
      <c r="C470" s="6" t="s">
        <v>56</v>
      </c>
      <c r="D470" s="21">
        <v>100</v>
      </c>
      <c r="E470" s="25">
        <v>289</v>
      </c>
      <c r="F470" s="21">
        <f>MMULT(D470,E470)</f>
      </c>
    </row>
    <row r="471">
      <c r="A471" s="15" t="s">
        <v>855</v>
      </c>
      <c r="B471" s="32" t="s">
        <v>856</v>
      </c>
      <c r="C471" s="6" t="s">
        <v>56</v>
      </c>
      <c r="D471" s="21">
        <v>150</v>
      </c>
      <c r="E471" s="25">
        <v>347</v>
      </c>
      <c r="F471" s="21">
        <f>MMULT(D471,E471)</f>
      </c>
    </row>
    <row r="472">
      <c r="A472" s="15" t="s">
        <v>857</v>
      </c>
      <c r="B472" s="32" t="s">
        <v>858</v>
      </c>
      <c r="C472" s="6" t="s">
        <v>56</v>
      </c>
      <c r="D472" s="21">
        <v>65</v>
      </c>
      <c r="E472" s="25">
        <v>422</v>
      </c>
      <c r="F472" s="21">
        <f>MMULT(D472,E472)</f>
      </c>
    </row>
    <row r="473">
      <c r="A473" s="15" t="s">
        <v>859</v>
      </c>
      <c r="B473" s="32" t="s">
        <v>860</v>
      </c>
      <c r="C473" s="6" t="s">
        <v>56</v>
      </c>
      <c r="D473" s="21">
        <v>10</v>
      </c>
      <c r="E473" s="25">
        <v>654</v>
      </c>
      <c r="F473" s="21">
        <f>MMULT(D473,E473)</f>
      </c>
    </row>
    <row r="474">
      <c r="A474" s="15" t="s">
        <v>861</v>
      </c>
      <c r="B474" s="32" t="s">
        <v>862</v>
      </c>
      <c r="C474" s="6" t="s">
        <v>56</v>
      </c>
      <c r="D474" s="21">
        <v>625</v>
      </c>
      <c r="E474" s="25">
        <v>910</v>
      </c>
      <c r="F474" s="21">
        <f>MMULT(D474,E474)</f>
      </c>
    </row>
    <row r="475">
      <c r="A475" s="15" t="s">
        <v>863</v>
      </c>
      <c r="B475" s="32" t="s">
        <v>864</v>
      </c>
      <c r="C475" s="6" t="s">
        <v>56</v>
      </c>
      <c r="D475" s="21">
        <v>1150</v>
      </c>
      <c r="E475" s="25">
        <v>1061</v>
      </c>
      <c r="F475" s="21">
        <f>MMULT(D475,E475)</f>
      </c>
    </row>
    <row r="476">
      <c r="A476" s="15" t="s">
        <v>865</v>
      </c>
      <c r="B476" s="32" t="s">
        <v>866</v>
      </c>
      <c r="C476" s="6" t="s">
        <v>56</v>
      </c>
      <c r="D476" s="21">
        <v>310</v>
      </c>
      <c r="E476" s="25">
        <v>2018</v>
      </c>
      <c r="F476" s="21">
        <f>MMULT(D476,E476)</f>
      </c>
    </row>
    <row r="477">
      <c r="A477" s="15" t="s">
        <v>867</v>
      </c>
      <c r="B477" s="32" t="s">
        <v>868</v>
      </c>
      <c r="C477" s="6" t="s">
        <v>56</v>
      </c>
      <c r="D477" s="21">
        <v>640</v>
      </c>
      <c r="E477" s="25">
        <v>28</v>
      </c>
      <c r="F477" s="21">
        <f>MMULT(D477,E477)</f>
      </c>
    </row>
    <row r="478">
      <c r="A478" s="15" t="s">
        <v>869</v>
      </c>
      <c r="B478" s="32" t="s">
        <v>870</v>
      </c>
      <c r="C478" s="6" t="s">
        <v>56</v>
      </c>
      <c r="D478" s="21">
        <v>50</v>
      </c>
      <c r="E478" s="25">
        <v>36</v>
      </c>
      <c r="F478" s="21">
        <f>MMULT(D478,E478)</f>
      </c>
    </row>
    <row r="479">
      <c r="A479" s="15" t="s">
        <v>871</v>
      </c>
      <c r="B479" s="32" t="s">
        <v>872</v>
      </c>
      <c r="C479" s="6" t="s">
        <v>56</v>
      </c>
      <c r="D479" s="21">
        <v>400</v>
      </c>
      <c r="E479" s="25">
        <v>34</v>
      </c>
      <c r="F479" s="21">
        <f>MMULT(D479,E479)</f>
      </c>
    </row>
    <row r="480">
      <c r="A480" s="15" t="s">
        <v>873</v>
      </c>
      <c r="B480" s="32" t="s">
        <v>874</v>
      </c>
      <c r="C480" s="6" t="s">
        <v>3</v>
      </c>
      <c r="D480" s="21">
        <v>15</v>
      </c>
      <c r="E480" s="25">
        <v>415</v>
      </c>
      <c r="F480" s="21">
        <f>MMULT(D480,E480)</f>
      </c>
    </row>
    <row r="481">
      <c r="A481" s="15" t="s">
        <v>875</v>
      </c>
      <c r="B481" s="32" t="s">
        <v>876</v>
      </c>
      <c r="C481" s="6" t="s">
        <v>3</v>
      </c>
      <c r="D481" s="21">
        <v>5</v>
      </c>
      <c r="E481" s="25">
        <v>570</v>
      </c>
      <c r="F481" s="21">
        <f>MMULT(D481,E481)</f>
      </c>
    </row>
    <row r="482">
      <c r="A482" s="16" t="s">
        <v>9</v>
      </c>
      <c r="B482" s="35" t="s">
        <v>877</v>
      </c>
      <c r="C482" s="6"/>
      <c r="D482" s="21"/>
      <c r="E482" s="25"/>
      <c r="F482" s="28">
        <f>sum(F470:F481)</f>
      </c>
    </row>
    <row r="483" s="2" customFormat="1">
      <c r="A483" s="14" t="s">
        <v>878</v>
      </c>
      <c r="B483" s="34" t="s">
        <v>879</v>
      </c>
      <c r="C483" s="8" t="s">
        <v>9</v>
      </c>
      <c r="D483" s="22" t="s">
        <v>9</v>
      </c>
      <c r="E483" s="26" t="s">
        <v>9</v>
      </c>
      <c r="F483" s="22" t="s">
        <v>9</v>
      </c>
      <c r="G483" s="30"/>
    </row>
    <row r="484">
      <c r="A484" s="15" t="s">
        <v>880</v>
      </c>
      <c r="B484" s="32" t="s">
        <v>881</v>
      </c>
      <c r="C484" s="6" t="s">
        <v>56</v>
      </c>
      <c r="D484" s="21">
        <v>30</v>
      </c>
      <c r="E484" s="25">
        <v>190</v>
      </c>
      <c r="F484" s="21">
        <f>MMULT(D484,E484)</f>
      </c>
    </row>
    <row r="485">
      <c r="A485" s="15" t="s">
        <v>882</v>
      </c>
      <c r="B485" s="32" t="s">
        <v>883</v>
      </c>
      <c r="C485" s="6" t="s">
        <v>56</v>
      </c>
      <c r="D485" s="21">
        <v>340</v>
      </c>
      <c r="E485" s="25">
        <v>419</v>
      </c>
      <c r="F485" s="21">
        <f>MMULT(D485,E485)</f>
      </c>
    </row>
    <row r="486">
      <c r="A486" s="15" t="s">
        <v>884</v>
      </c>
      <c r="B486" s="32" t="s">
        <v>885</v>
      </c>
      <c r="C486" s="6" t="s">
        <v>56</v>
      </c>
      <c r="D486" s="21">
        <v>110</v>
      </c>
      <c r="E486" s="25">
        <v>513</v>
      </c>
      <c r="F486" s="21">
        <f>MMULT(D486,E486)</f>
      </c>
    </row>
    <row r="487">
      <c r="A487" s="15" t="s">
        <v>886</v>
      </c>
      <c r="B487" s="32" t="s">
        <v>887</v>
      </c>
      <c r="C487" s="6" t="s">
        <v>56</v>
      </c>
      <c r="D487" s="21">
        <v>40</v>
      </c>
      <c r="E487" s="25">
        <v>664</v>
      </c>
      <c r="F487" s="21">
        <f>MMULT(D487,E487)</f>
      </c>
    </row>
    <row r="488">
      <c r="A488" s="15" t="s">
        <v>888</v>
      </c>
      <c r="B488" s="32" t="s">
        <v>889</v>
      </c>
      <c r="C488" s="6" t="s">
        <v>3</v>
      </c>
      <c r="D488" s="21">
        <v>5</v>
      </c>
      <c r="E488" s="25">
        <v>240</v>
      </c>
      <c r="F488" s="21">
        <f>MMULT(D488,E488)</f>
      </c>
    </row>
    <row r="489">
      <c r="A489" s="15" t="s">
        <v>890</v>
      </c>
      <c r="B489" s="32" t="s">
        <v>891</v>
      </c>
      <c r="C489" s="6" t="s">
        <v>3</v>
      </c>
      <c r="D489" s="21">
        <v>6</v>
      </c>
      <c r="E489" s="25">
        <v>1910</v>
      </c>
      <c r="F489" s="21">
        <f>MMULT(D489,E489)</f>
      </c>
    </row>
    <row r="490">
      <c r="A490" s="15" t="s">
        <v>892</v>
      </c>
      <c r="B490" s="32" t="s">
        <v>893</v>
      </c>
      <c r="C490" s="6" t="s">
        <v>3</v>
      </c>
      <c r="D490" s="21">
        <v>2</v>
      </c>
      <c r="E490" s="25">
        <v>3620</v>
      </c>
      <c r="F490" s="21">
        <f>MMULT(D490,E490)</f>
      </c>
    </row>
    <row r="491">
      <c r="A491" s="16" t="s">
        <v>9</v>
      </c>
      <c r="B491" s="35" t="s">
        <v>894</v>
      </c>
      <c r="C491" s="6"/>
      <c r="D491" s="21"/>
      <c r="E491" s="25"/>
      <c r="F491" s="28">
        <f>sum(F484:F490)</f>
      </c>
    </row>
    <row r="492" s="2" customFormat="1">
      <c r="A492" s="14" t="s">
        <v>895</v>
      </c>
      <c r="B492" s="34" t="s">
        <v>896</v>
      </c>
      <c r="C492" s="8" t="s">
        <v>9</v>
      </c>
      <c r="D492" s="22" t="s">
        <v>9</v>
      </c>
      <c r="E492" s="26" t="s">
        <v>9</v>
      </c>
      <c r="F492" s="22" t="s">
        <v>9</v>
      </c>
      <c r="G492" s="30"/>
    </row>
    <row r="493">
      <c r="A493" s="15" t="s">
        <v>897</v>
      </c>
      <c r="B493" s="32" t="s">
        <v>898</v>
      </c>
      <c r="C493" s="6" t="s">
        <v>3</v>
      </c>
      <c r="D493" s="21">
        <v>5</v>
      </c>
      <c r="E493" s="25">
        <v>1770</v>
      </c>
      <c r="F493" s="21">
        <f>MMULT(D493,E493)</f>
      </c>
    </row>
    <row r="494">
      <c r="A494" s="15" t="s">
        <v>899</v>
      </c>
      <c r="B494" s="32" t="s">
        <v>900</v>
      </c>
      <c r="C494" s="6" t="s">
        <v>3</v>
      </c>
      <c r="D494" s="21">
        <v>15</v>
      </c>
      <c r="E494" s="25">
        <v>2340</v>
      </c>
      <c r="F494" s="21">
        <f>MMULT(D494,E494)</f>
      </c>
    </row>
    <row r="495">
      <c r="A495" s="15" t="s">
        <v>901</v>
      </c>
      <c r="B495" s="32" t="s">
        <v>902</v>
      </c>
      <c r="C495" s="6" t="s">
        <v>3</v>
      </c>
      <c r="D495" s="21">
        <v>2</v>
      </c>
      <c r="E495" s="25">
        <v>3090</v>
      </c>
      <c r="F495" s="21">
        <f>MMULT(D495,E495)</f>
      </c>
    </row>
    <row r="496">
      <c r="A496" s="15" t="s">
        <v>903</v>
      </c>
      <c r="B496" s="32" t="s">
        <v>904</v>
      </c>
      <c r="C496" s="6" t="s">
        <v>3</v>
      </c>
      <c r="D496" s="21">
        <v>3</v>
      </c>
      <c r="E496" s="25">
        <v>4310</v>
      </c>
      <c r="F496" s="21">
        <f>MMULT(D496,E496)</f>
      </c>
    </row>
    <row r="497">
      <c r="A497" s="15" t="s">
        <v>905</v>
      </c>
      <c r="B497" s="32" t="s">
        <v>906</v>
      </c>
      <c r="C497" s="6" t="s">
        <v>3</v>
      </c>
      <c r="D497" s="21">
        <v>2</v>
      </c>
      <c r="E497" s="25">
        <v>5300</v>
      </c>
      <c r="F497" s="21">
        <f>MMULT(D497,E497)</f>
      </c>
    </row>
    <row r="498">
      <c r="A498" s="15" t="s">
        <v>907</v>
      </c>
      <c r="B498" s="32" t="s">
        <v>908</v>
      </c>
      <c r="C498" s="6" t="s">
        <v>3</v>
      </c>
      <c r="D498" s="21">
        <v>7</v>
      </c>
      <c r="E498" s="25">
        <v>8340</v>
      </c>
      <c r="F498" s="21">
        <f>MMULT(D498,E498)</f>
      </c>
    </row>
    <row r="499">
      <c r="A499" s="15" t="s">
        <v>909</v>
      </c>
      <c r="B499" s="32" t="s">
        <v>910</v>
      </c>
      <c r="C499" s="6" t="s">
        <v>3</v>
      </c>
      <c r="D499" s="21">
        <v>1</v>
      </c>
      <c r="E499" s="25">
        <v>10420</v>
      </c>
      <c r="F499" s="21">
        <f>MMULT(D499,E499)</f>
      </c>
    </row>
    <row r="500">
      <c r="A500" s="15" t="s">
        <v>911</v>
      </c>
      <c r="B500" s="32" t="s">
        <v>912</v>
      </c>
      <c r="C500" s="6" t="s">
        <v>3</v>
      </c>
      <c r="D500" s="21">
        <v>4</v>
      </c>
      <c r="E500" s="25">
        <v>2190</v>
      </c>
      <c r="F500" s="21">
        <f>MMULT(D500,E500)</f>
      </c>
    </row>
    <row r="501">
      <c r="A501" s="15" t="s">
        <v>913</v>
      </c>
      <c r="B501" s="32" t="s">
        <v>914</v>
      </c>
      <c r="C501" s="6" t="s">
        <v>3</v>
      </c>
      <c r="D501" s="21">
        <v>4</v>
      </c>
      <c r="E501" s="25">
        <v>4040</v>
      </c>
      <c r="F501" s="21">
        <f>MMULT(D501,E501)</f>
      </c>
    </row>
    <row r="502">
      <c r="A502" s="15" t="s">
        <v>915</v>
      </c>
      <c r="B502" s="32" t="s">
        <v>916</v>
      </c>
      <c r="C502" s="6" t="s">
        <v>3</v>
      </c>
      <c r="D502" s="21">
        <v>1</v>
      </c>
      <c r="E502" s="25">
        <v>4910</v>
      </c>
      <c r="F502" s="21">
        <f>MMULT(D502,E502)</f>
      </c>
    </row>
    <row r="503">
      <c r="A503" s="15" t="s">
        <v>917</v>
      </c>
      <c r="B503" s="32" t="s">
        <v>918</v>
      </c>
      <c r="C503" s="6" t="s">
        <v>3</v>
      </c>
      <c r="D503" s="21">
        <v>1</v>
      </c>
      <c r="E503" s="25">
        <v>5690</v>
      </c>
      <c r="F503" s="21">
        <f>MMULT(D503,E503)</f>
      </c>
    </row>
    <row r="504">
      <c r="A504" s="16" t="s">
        <v>9</v>
      </c>
      <c r="B504" s="35" t="s">
        <v>919</v>
      </c>
      <c r="C504" s="6"/>
      <c r="D504" s="21"/>
      <c r="E504" s="25"/>
      <c r="F504" s="28">
        <f>sum(F493:F503)</f>
      </c>
    </row>
    <row r="505" s="2" customFormat="1">
      <c r="A505" s="14" t="s">
        <v>920</v>
      </c>
      <c r="B505" s="34" t="s">
        <v>921</v>
      </c>
      <c r="C505" s="8" t="s">
        <v>9</v>
      </c>
      <c r="D505" s="22" t="s">
        <v>9</v>
      </c>
      <c r="E505" s="26" t="s">
        <v>9</v>
      </c>
      <c r="F505" s="22" t="s">
        <v>9</v>
      </c>
      <c r="G505" s="30"/>
    </row>
    <row r="506">
      <c r="A506" s="15" t="s">
        <v>922</v>
      </c>
      <c r="B506" s="32" t="s">
        <v>923</v>
      </c>
      <c r="C506" s="6" t="s">
        <v>3</v>
      </c>
      <c r="D506" s="21">
        <v>19</v>
      </c>
      <c r="E506" s="25">
        <v>1500</v>
      </c>
      <c r="F506" s="21">
        <f>MMULT(D506,E506)</f>
      </c>
    </row>
    <row r="507">
      <c r="A507" s="15" t="s">
        <v>924</v>
      </c>
      <c r="B507" s="32" t="s">
        <v>925</v>
      </c>
      <c r="C507" s="6" t="s">
        <v>3</v>
      </c>
      <c r="D507" s="21">
        <v>17</v>
      </c>
      <c r="E507" s="25">
        <v>1850</v>
      </c>
      <c r="F507" s="21">
        <f>MMULT(D507,E507)</f>
      </c>
    </row>
    <row r="508">
      <c r="A508" s="15" t="s">
        <v>926</v>
      </c>
      <c r="B508" s="32" t="s">
        <v>927</v>
      </c>
      <c r="C508" s="6" t="s">
        <v>3</v>
      </c>
      <c r="D508" s="21">
        <v>4</v>
      </c>
      <c r="E508" s="25">
        <v>3650</v>
      </c>
      <c r="F508" s="21">
        <f>MMULT(D508,E508)</f>
      </c>
    </row>
    <row r="509">
      <c r="A509" s="15" t="s">
        <v>928</v>
      </c>
      <c r="B509" s="32" t="s">
        <v>929</v>
      </c>
      <c r="C509" s="6" t="s">
        <v>3</v>
      </c>
      <c r="D509" s="21">
        <v>4</v>
      </c>
      <c r="E509" s="25">
        <v>5180</v>
      </c>
      <c r="F509" s="21">
        <f>MMULT(D509,E509)</f>
      </c>
    </row>
    <row r="510">
      <c r="A510" s="15" t="s">
        <v>930</v>
      </c>
      <c r="B510" s="32" t="s">
        <v>931</v>
      </c>
      <c r="C510" s="6" t="s">
        <v>3</v>
      </c>
      <c r="D510" s="21">
        <v>2</v>
      </c>
      <c r="E510" s="25">
        <v>7000</v>
      </c>
      <c r="F510" s="21">
        <f>MMULT(D510,E510)</f>
      </c>
    </row>
    <row r="511">
      <c r="A511" s="15" t="s">
        <v>932</v>
      </c>
      <c r="B511" s="32" t="s">
        <v>933</v>
      </c>
      <c r="C511" s="6" t="s">
        <v>3</v>
      </c>
      <c r="D511" s="21">
        <v>7</v>
      </c>
      <c r="E511" s="25">
        <v>13180</v>
      </c>
      <c r="F511" s="21">
        <f>MMULT(D511,E511)</f>
      </c>
    </row>
    <row r="512">
      <c r="A512" s="15" t="s">
        <v>934</v>
      </c>
      <c r="B512" s="32" t="s">
        <v>935</v>
      </c>
      <c r="C512" s="6" t="s">
        <v>3</v>
      </c>
      <c r="D512" s="21">
        <v>1</v>
      </c>
      <c r="E512" s="25">
        <v>41200</v>
      </c>
      <c r="F512" s="21">
        <f>MMULT(D512,E512)</f>
      </c>
    </row>
    <row r="513">
      <c r="A513" s="15" t="s">
        <v>936</v>
      </c>
      <c r="B513" s="32" t="s">
        <v>937</v>
      </c>
      <c r="C513" s="6" t="s">
        <v>110</v>
      </c>
      <c r="D513" s="21">
        <v>1</v>
      </c>
      <c r="E513" s="25">
        <v>6290</v>
      </c>
      <c r="F513" s="21">
        <f>MMULT(D513,E513)</f>
      </c>
    </row>
    <row r="514">
      <c r="A514" s="16" t="s">
        <v>9</v>
      </c>
      <c r="B514" s="35" t="s">
        <v>938</v>
      </c>
      <c r="C514" s="6"/>
      <c r="D514" s="21"/>
      <c r="E514" s="25"/>
      <c r="F514" s="28">
        <f>sum(F506:F513)</f>
      </c>
    </row>
    <row r="515" s="2" customFormat="1">
      <c r="A515" s="14" t="s">
        <v>939</v>
      </c>
      <c r="B515" s="34" t="s">
        <v>940</v>
      </c>
      <c r="C515" s="8" t="s">
        <v>9</v>
      </c>
      <c r="D515" s="22" t="s">
        <v>9</v>
      </c>
      <c r="E515" s="26" t="s">
        <v>9</v>
      </c>
      <c r="F515" s="22" t="s">
        <v>9</v>
      </c>
      <c r="G515" s="30"/>
    </row>
    <row r="516">
      <c r="A516" s="15" t="s">
        <v>941</v>
      </c>
      <c r="B516" s="32" t="s">
        <v>942</v>
      </c>
      <c r="C516" s="6" t="s">
        <v>3</v>
      </c>
      <c r="D516" s="21">
        <v>2</v>
      </c>
      <c r="E516" s="25">
        <v>3390</v>
      </c>
      <c r="F516" s="21">
        <f>MMULT(D516,E516)</f>
      </c>
    </row>
    <row r="517">
      <c r="A517" s="15" t="s">
        <v>943</v>
      </c>
      <c r="B517" s="32" t="s">
        <v>944</v>
      </c>
      <c r="C517" s="6" t="s">
        <v>3</v>
      </c>
      <c r="D517" s="21">
        <v>1</v>
      </c>
      <c r="E517" s="25">
        <v>2880</v>
      </c>
      <c r="F517" s="21">
        <f>MMULT(D517,E517)</f>
      </c>
    </row>
    <row r="518">
      <c r="A518" s="15" t="s">
        <v>945</v>
      </c>
      <c r="B518" s="32" t="s">
        <v>946</v>
      </c>
      <c r="C518" s="6" t="s">
        <v>110</v>
      </c>
      <c r="D518" s="21">
        <v>1</v>
      </c>
      <c r="E518" s="25">
        <v>30000</v>
      </c>
      <c r="F518" s="21">
        <f>MMULT(D518,E518)</f>
      </c>
    </row>
    <row r="519">
      <c r="A519" s="15" t="s">
        <v>947</v>
      </c>
      <c r="B519" s="32" t="s">
        <v>948</v>
      </c>
      <c r="C519" s="6" t="s">
        <v>110</v>
      </c>
      <c r="D519" s="21">
        <v>1</v>
      </c>
      <c r="E519" s="25">
        <v>5000</v>
      </c>
      <c r="F519" s="21">
        <f>MMULT(D519,E519)</f>
      </c>
    </row>
    <row r="520">
      <c r="A520" s="16" t="s">
        <v>9</v>
      </c>
      <c r="B520" s="35" t="s">
        <v>949</v>
      </c>
      <c r="C520" s="6"/>
      <c r="D520" s="21"/>
      <c r="E520" s="25"/>
      <c r="F520" s="28">
        <f>sum(F516:F519)</f>
      </c>
    </row>
    <row r="521" s="2" customFormat="1">
      <c r="A521" s="14" t="s">
        <v>950</v>
      </c>
      <c r="B521" s="34" t="s">
        <v>951</v>
      </c>
      <c r="C521" s="8" t="s">
        <v>9</v>
      </c>
      <c r="D521" s="22" t="s">
        <v>9</v>
      </c>
      <c r="E521" s="26" t="s">
        <v>9</v>
      </c>
      <c r="F521" s="22" t="s">
        <v>9</v>
      </c>
      <c r="G521" s="30"/>
    </row>
    <row r="522">
      <c r="A522" s="15" t="s">
        <v>952</v>
      </c>
      <c r="B522" s="32" t="s">
        <v>953</v>
      </c>
      <c r="C522" s="6" t="s">
        <v>3</v>
      </c>
      <c r="D522" s="21">
        <v>1</v>
      </c>
      <c r="E522" s="25">
        <v>18780</v>
      </c>
      <c r="F522" s="21">
        <f>MMULT(D522,E522)</f>
      </c>
    </row>
    <row r="523">
      <c r="A523" s="15" t="s">
        <v>954</v>
      </c>
      <c r="B523" s="32" t="s">
        <v>955</v>
      </c>
      <c r="C523" s="6" t="s">
        <v>3</v>
      </c>
      <c r="D523" s="21">
        <v>1</v>
      </c>
      <c r="E523" s="25">
        <v>2950</v>
      </c>
      <c r="F523" s="21">
        <f>MMULT(D523,E523)</f>
      </c>
    </row>
    <row r="524">
      <c r="A524" s="16" t="s">
        <v>9</v>
      </c>
      <c r="B524" s="35" t="s">
        <v>956</v>
      </c>
      <c r="C524" s="6"/>
      <c r="D524" s="21"/>
      <c r="E524" s="25"/>
      <c r="F524" s="28">
        <f>sum(F522:F523)</f>
      </c>
    </row>
    <row r="525" s="2" customFormat="1">
      <c r="A525" s="14" t="s">
        <v>957</v>
      </c>
      <c r="B525" s="34" t="s">
        <v>958</v>
      </c>
      <c r="C525" s="8" t="s">
        <v>9</v>
      </c>
      <c r="D525" s="22" t="s">
        <v>9</v>
      </c>
      <c r="E525" s="26" t="s">
        <v>9</v>
      </c>
      <c r="F525" s="22" t="s">
        <v>9</v>
      </c>
      <c r="G525" s="30"/>
    </row>
    <row r="526">
      <c r="A526" s="15" t="s">
        <v>959</v>
      </c>
      <c r="B526" s="32" t="s">
        <v>960</v>
      </c>
      <c r="C526" s="6" t="s">
        <v>110</v>
      </c>
      <c r="D526" s="21">
        <v>20</v>
      </c>
      <c r="E526" s="25">
        <v>2670</v>
      </c>
      <c r="F526" s="21">
        <f>MMULT(D526,E526)</f>
      </c>
    </row>
    <row r="527">
      <c r="A527" s="15" t="s">
        <v>961</v>
      </c>
      <c r="B527" s="32" t="s">
        <v>962</v>
      </c>
      <c r="C527" s="6" t="s">
        <v>3</v>
      </c>
      <c r="D527" s="21">
        <v>20</v>
      </c>
      <c r="E527" s="25">
        <v>910</v>
      </c>
      <c r="F527" s="21">
        <f>MMULT(D527,E527)</f>
      </c>
    </row>
    <row r="528">
      <c r="A528" s="16" t="s">
        <v>9</v>
      </c>
      <c r="B528" s="35" t="s">
        <v>963</v>
      </c>
      <c r="C528" s="6"/>
      <c r="D528" s="21"/>
      <c r="E528" s="25"/>
      <c r="F528" s="28">
        <f>sum(F526:F527)</f>
      </c>
    </row>
    <row r="529" s="2" customFormat="1">
      <c r="A529" s="14" t="s">
        <v>964</v>
      </c>
      <c r="B529" s="34" t="s">
        <v>965</v>
      </c>
      <c r="C529" s="8" t="s">
        <v>9</v>
      </c>
      <c r="D529" s="22" t="s">
        <v>9</v>
      </c>
      <c r="E529" s="26" t="s">
        <v>9</v>
      </c>
      <c r="F529" s="22" t="s">
        <v>9</v>
      </c>
      <c r="G529" s="30"/>
    </row>
    <row r="530">
      <c r="A530" s="15" t="s">
        <v>966</v>
      </c>
      <c r="B530" s="32" t="s">
        <v>967</v>
      </c>
      <c r="C530" s="6" t="s">
        <v>110</v>
      </c>
      <c r="D530" s="21">
        <v>47</v>
      </c>
      <c r="E530" s="25">
        <v>1680</v>
      </c>
      <c r="F530" s="21">
        <f>MMULT(D530,E530)</f>
      </c>
    </row>
    <row r="531">
      <c r="A531" s="15" t="s">
        <v>968</v>
      </c>
      <c r="B531" s="32" t="s">
        <v>969</v>
      </c>
      <c r="C531" s="6" t="s">
        <v>110</v>
      </c>
      <c r="D531" s="21">
        <v>6</v>
      </c>
      <c r="E531" s="25">
        <v>2520</v>
      </c>
      <c r="F531" s="21">
        <f>MMULT(D531,E531)</f>
      </c>
    </row>
    <row r="532">
      <c r="A532" s="15" t="s">
        <v>970</v>
      </c>
      <c r="B532" s="32" t="s">
        <v>971</v>
      </c>
      <c r="C532" s="6" t="s">
        <v>110</v>
      </c>
      <c r="D532" s="21">
        <v>1</v>
      </c>
      <c r="E532" s="25">
        <v>3440</v>
      </c>
      <c r="F532" s="21">
        <f>MMULT(D532,E532)</f>
      </c>
    </row>
    <row r="533">
      <c r="A533" s="15" t="s">
        <v>972</v>
      </c>
      <c r="B533" s="32" t="s">
        <v>973</v>
      </c>
      <c r="C533" s="6" t="s">
        <v>110</v>
      </c>
      <c r="D533" s="21">
        <v>2</v>
      </c>
      <c r="E533" s="25">
        <v>7140</v>
      </c>
      <c r="F533" s="21">
        <f>MMULT(D533,E533)</f>
      </c>
    </row>
    <row r="534">
      <c r="A534" s="16" t="s">
        <v>9</v>
      </c>
      <c r="B534" s="35" t="s">
        <v>974</v>
      </c>
      <c r="C534" s="6"/>
      <c r="D534" s="21"/>
      <c r="E534" s="25"/>
      <c r="F534" s="28">
        <f>sum(F530:F533)</f>
      </c>
    </row>
    <row r="535" s="2" customFormat="1">
      <c r="A535" s="14" t="s">
        <v>975</v>
      </c>
      <c r="B535" s="34" t="s">
        <v>976</v>
      </c>
      <c r="C535" s="8" t="s">
        <v>9</v>
      </c>
      <c r="D535" s="22" t="s">
        <v>9</v>
      </c>
      <c r="E535" s="26" t="s">
        <v>9</v>
      </c>
      <c r="F535" s="22" t="s">
        <v>9</v>
      </c>
      <c r="G535" s="30"/>
    </row>
    <row r="536">
      <c r="A536" s="15" t="s">
        <v>977</v>
      </c>
      <c r="B536" s="32" t="s">
        <v>978</v>
      </c>
      <c r="C536" s="6" t="s">
        <v>56</v>
      </c>
      <c r="D536" s="21">
        <v>35</v>
      </c>
      <c r="E536" s="25">
        <v>990</v>
      </c>
      <c r="F536" s="21">
        <f>MMULT(D536,E536)</f>
      </c>
    </row>
    <row r="537">
      <c r="A537" s="16" t="s">
        <v>9</v>
      </c>
      <c r="B537" s="35" t="s">
        <v>979</v>
      </c>
      <c r="C537" s="6"/>
      <c r="D537" s="21"/>
      <c r="E537" s="25"/>
      <c r="F537" s="28">
        <f>sum(F536:F536)</f>
      </c>
    </row>
    <row r="538" s="2" customFormat="1">
      <c r="A538" s="14" t="s">
        <v>980</v>
      </c>
      <c r="B538" s="34" t="s">
        <v>981</v>
      </c>
      <c r="C538" s="8" t="s">
        <v>9</v>
      </c>
      <c r="D538" s="22" t="s">
        <v>9</v>
      </c>
      <c r="E538" s="26" t="s">
        <v>9</v>
      </c>
      <c r="F538" s="22" t="s">
        <v>9</v>
      </c>
      <c r="G538" s="30"/>
    </row>
    <row r="539">
      <c r="A539" s="15" t="s">
        <v>982</v>
      </c>
      <c r="B539" s="32" t="s">
        <v>983</v>
      </c>
      <c r="C539" s="6" t="s">
        <v>56</v>
      </c>
      <c r="D539" s="21">
        <v>30</v>
      </c>
      <c r="E539" s="25">
        <v>237</v>
      </c>
      <c r="F539" s="21">
        <f>MMULT(D539,E539)</f>
      </c>
    </row>
    <row r="540">
      <c r="A540" s="15" t="s">
        <v>984</v>
      </c>
      <c r="B540" s="32" t="s">
        <v>985</v>
      </c>
      <c r="C540" s="6" t="s">
        <v>56</v>
      </c>
      <c r="D540" s="21">
        <v>35</v>
      </c>
      <c r="E540" s="25">
        <v>300</v>
      </c>
      <c r="F540" s="21">
        <f>MMULT(D540,E540)</f>
      </c>
    </row>
    <row r="541">
      <c r="A541" s="15" t="s">
        <v>986</v>
      </c>
      <c r="B541" s="32" t="s">
        <v>987</v>
      </c>
      <c r="C541" s="6" t="s">
        <v>56</v>
      </c>
      <c r="D541" s="21">
        <v>65</v>
      </c>
      <c r="E541" s="25">
        <v>315</v>
      </c>
      <c r="F541" s="21">
        <f>MMULT(D541,E541)</f>
      </c>
    </row>
    <row r="542">
      <c r="A542" s="15" t="s">
        <v>988</v>
      </c>
      <c r="B542" s="32" t="s">
        <v>989</v>
      </c>
      <c r="C542" s="6" t="s">
        <v>56</v>
      </c>
      <c r="D542" s="21">
        <v>460</v>
      </c>
      <c r="E542" s="25">
        <v>1980</v>
      </c>
      <c r="F542" s="21">
        <f>MMULT(D542,E542)</f>
      </c>
    </row>
    <row r="543">
      <c r="A543" s="15" t="s">
        <v>990</v>
      </c>
      <c r="B543" s="32" t="s">
        <v>991</v>
      </c>
      <c r="C543" s="6" t="s">
        <v>56</v>
      </c>
      <c r="D543" s="21">
        <v>300</v>
      </c>
      <c r="E543" s="25">
        <v>2020</v>
      </c>
      <c r="F543" s="21">
        <f>MMULT(D543,E543)</f>
      </c>
    </row>
    <row r="544">
      <c r="A544" s="15" t="s">
        <v>992</v>
      </c>
      <c r="B544" s="32" t="s">
        <v>993</v>
      </c>
      <c r="C544" s="6" t="s">
        <v>56</v>
      </c>
      <c r="D544" s="21">
        <v>80</v>
      </c>
      <c r="E544" s="25">
        <v>545</v>
      </c>
      <c r="F544" s="21">
        <f>MMULT(D544,E544)</f>
      </c>
    </row>
    <row r="545">
      <c r="A545" s="16" t="s">
        <v>9</v>
      </c>
      <c r="B545" s="35" t="s">
        <v>994</v>
      </c>
      <c r="C545" s="6"/>
      <c r="D545" s="21"/>
      <c r="E545" s="25"/>
      <c r="F545" s="28">
        <f>sum(F539:F544)</f>
      </c>
    </row>
    <row r="546" s="2" customFormat="1">
      <c r="A546" s="14" t="s">
        <v>995</v>
      </c>
      <c r="B546" s="34" t="s">
        <v>996</v>
      </c>
      <c r="C546" s="8" t="s">
        <v>9</v>
      </c>
      <c r="D546" s="22" t="s">
        <v>9</v>
      </c>
      <c r="E546" s="26" t="s">
        <v>9</v>
      </c>
      <c r="F546" s="22" t="s">
        <v>9</v>
      </c>
      <c r="G546" s="30"/>
    </row>
    <row r="547">
      <c r="A547" s="15" t="s">
        <v>997</v>
      </c>
      <c r="B547" s="32" t="s">
        <v>998</v>
      </c>
      <c r="C547" s="6" t="s">
        <v>3</v>
      </c>
      <c r="D547" s="21">
        <v>1</v>
      </c>
      <c r="E547" s="25">
        <v>5500</v>
      </c>
      <c r="F547" s="21">
        <f>MMULT(D547,E547)</f>
      </c>
    </row>
    <row r="548">
      <c r="A548" s="15" t="s">
        <v>999</v>
      </c>
      <c r="B548" s="32" t="s">
        <v>1000</v>
      </c>
      <c r="C548" s="6" t="s">
        <v>3</v>
      </c>
      <c r="D548" s="21">
        <v>3</v>
      </c>
      <c r="E548" s="25">
        <v>6670</v>
      </c>
      <c r="F548" s="21">
        <f>MMULT(D548,E548)</f>
      </c>
    </row>
    <row r="549">
      <c r="A549" s="15" t="s">
        <v>1001</v>
      </c>
      <c r="B549" s="32" t="s">
        <v>1002</v>
      </c>
      <c r="C549" s="6" t="s">
        <v>3</v>
      </c>
      <c r="D549" s="21">
        <v>2</v>
      </c>
      <c r="E549" s="25">
        <v>9060</v>
      </c>
      <c r="F549" s="21">
        <f>MMULT(D549,E549)</f>
      </c>
    </row>
    <row r="550">
      <c r="A550" s="15" t="s">
        <v>1003</v>
      </c>
      <c r="B550" s="32" t="s">
        <v>1004</v>
      </c>
      <c r="C550" s="6" t="s">
        <v>3</v>
      </c>
      <c r="D550" s="21">
        <v>2</v>
      </c>
      <c r="E550" s="25">
        <v>17270</v>
      </c>
      <c r="F550" s="21">
        <f>MMULT(D550,E550)</f>
      </c>
    </row>
    <row r="551">
      <c r="A551" s="15" t="s">
        <v>1005</v>
      </c>
      <c r="B551" s="32" t="s">
        <v>1006</v>
      </c>
      <c r="C551" s="6" t="s">
        <v>3</v>
      </c>
      <c r="D551" s="21">
        <v>11</v>
      </c>
      <c r="E551" s="25">
        <v>19000</v>
      </c>
      <c r="F551" s="21">
        <f>MMULT(D551,E551)</f>
      </c>
    </row>
    <row r="552">
      <c r="A552" s="15" t="s">
        <v>1007</v>
      </c>
      <c r="B552" s="32" t="s">
        <v>1008</v>
      </c>
      <c r="C552" s="6" t="s">
        <v>3</v>
      </c>
      <c r="D552" s="21">
        <v>6</v>
      </c>
      <c r="E552" s="25">
        <v>21570</v>
      </c>
      <c r="F552" s="21">
        <f>MMULT(D552,E552)</f>
      </c>
    </row>
    <row r="553">
      <c r="A553" s="15" t="s">
        <v>1009</v>
      </c>
      <c r="B553" s="32" t="s">
        <v>1010</v>
      </c>
      <c r="C553" s="6" t="s">
        <v>3</v>
      </c>
      <c r="D553" s="21">
        <v>2</v>
      </c>
      <c r="E553" s="25">
        <v>38700</v>
      </c>
      <c r="F553" s="21">
        <f>MMULT(D553,E553)</f>
      </c>
    </row>
    <row r="554">
      <c r="A554" s="15" t="s">
        <v>1011</v>
      </c>
      <c r="B554" s="32" t="s">
        <v>1012</v>
      </c>
      <c r="C554" s="6" t="s">
        <v>110</v>
      </c>
      <c r="D554" s="21">
        <v>6</v>
      </c>
      <c r="E554" s="25">
        <v>710</v>
      </c>
      <c r="F554" s="21">
        <f>MMULT(D554,E554)</f>
      </c>
    </row>
    <row r="555">
      <c r="A555" s="15" t="s">
        <v>1013</v>
      </c>
      <c r="B555" s="32" t="s">
        <v>1014</v>
      </c>
      <c r="C555" s="6" t="s">
        <v>110</v>
      </c>
      <c r="D555" s="21">
        <v>3</v>
      </c>
      <c r="E555" s="25">
        <v>810</v>
      </c>
      <c r="F555" s="21">
        <f>MMULT(D555,E555)</f>
      </c>
    </row>
    <row r="556">
      <c r="A556" s="15" t="s">
        <v>1015</v>
      </c>
      <c r="B556" s="32" t="s">
        <v>1016</v>
      </c>
      <c r="C556" s="6" t="s">
        <v>110</v>
      </c>
      <c r="D556" s="21">
        <v>17</v>
      </c>
      <c r="E556" s="25">
        <v>1180</v>
      </c>
      <c r="F556" s="21">
        <f>MMULT(D556,E556)</f>
      </c>
    </row>
    <row r="557">
      <c r="A557" s="15" t="s">
        <v>1017</v>
      </c>
      <c r="B557" s="32" t="s">
        <v>1018</v>
      </c>
      <c r="C557" s="6" t="s">
        <v>3</v>
      </c>
      <c r="D557" s="21">
        <v>4</v>
      </c>
      <c r="E557" s="25">
        <v>3410</v>
      </c>
      <c r="F557" s="21">
        <f>MMULT(D557,E557)</f>
      </c>
    </row>
    <row r="558">
      <c r="A558" s="16" t="s">
        <v>9</v>
      </c>
      <c r="B558" s="35" t="s">
        <v>1019</v>
      </c>
      <c r="C558" s="6"/>
      <c r="D558" s="21"/>
      <c r="E558" s="25"/>
      <c r="F558" s="28">
        <f>sum(F547:F557)</f>
      </c>
    </row>
    <row r="559" s="2" customFormat="1">
      <c r="A559" s="14" t="s">
        <v>1020</v>
      </c>
      <c r="B559" s="34" t="s">
        <v>1021</v>
      </c>
      <c r="C559" s="8" t="s">
        <v>9</v>
      </c>
      <c r="D559" s="22" t="s">
        <v>9</v>
      </c>
      <c r="E559" s="26" t="s">
        <v>9</v>
      </c>
      <c r="F559" s="22" t="s">
        <v>9</v>
      </c>
      <c r="G559" s="30"/>
    </row>
    <row r="560">
      <c r="A560" s="15" t="s">
        <v>1022</v>
      </c>
      <c r="B560" s="32" t="s">
        <v>1023</v>
      </c>
      <c r="C560" s="6" t="s">
        <v>3</v>
      </c>
      <c r="D560" s="21">
        <v>4</v>
      </c>
      <c r="E560" s="25">
        <v>570</v>
      </c>
      <c r="F560" s="21">
        <f>MMULT(D560,E560)</f>
      </c>
    </row>
    <row r="561">
      <c r="A561" s="15" t="s">
        <v>1024</v>
      </c>
      <c r="B561" s="32" t="s">
        <v>1025</v>
      </c>
      <c r="C561" s="6" t="s">
        <v>3</v>
      </c>
      <c r="D561" s="21">
        <v>4</v>
      </c>
      <c r="E561" s="25">
        <v>750</v>
      </c>
      <c r="F561" s="21">
        <f>MMULT(D561,E561)</f>
      </c>
    </row>
    <row r="562">
      <c r="A562" s="15" t="s">
        <v>1026</v>
      </c>
      <c r="B562" s="32" t="s">
        <v>1027</v>
      </c>
      <c r="C562" s="6" t="s">
        <v>110</v>
      </c>
      <c r="D562" s="21">
        <v>7</v>
      </c>
      <c r="E562" s="25">
        <v>210</v>
      </c>
      <c r="F562" s="21">
        <f>MMULT(D562,E562)</f>
      </c>
    </row>
    <row r="563">
      <c r="A563" s="15" t="s">
        <v>1028</v>
      </c>
      <c r="B563" s="32" t="s">
        <v>1029</v>
      </c>
      <c r="C563" s="6" t="s">
        <v>3</v>
      </c>
      <c r="D563" s="21">
        <v>1</v>
      </c>
      <c r="E563" s="25">
        <v>300</v>
      </c>
      <c r="F563" s="21">
        <f>MMULT(D563,E563)</f>
      </c>
    </row>
    <row r="564">
      <c r="A564" s="15" t="s">
        <v>1030</v>
      </c>
      <c r="B564" s="32" t="s">
        <v>1031</v>
      </c>
      <c r="C564" s="6" t="s">
        <v>3</v>
      </c>
      <c r="D564" s="21">
        <v>3</v>
      </c>
      <c r="E564" s="25">
        <v>470</v>
      </c>
      <c r="F564" s="21">
        <f>MMULT(D564,E564)</f>
      </c>
    </row>
    <row r="565">
      <c r="A565" s="15" t="s">
        <v>1032</v>
      </c>
      <c r="B565" s="32" t="s">
        <v>1033</v>
      </c>
      <c r="C565" s="6" t="s">
        <v>3</v>
      </c>
      <c r="D565" s="21">
        <v>17</v>
      </c>
      <c r="E565" s="25">
        <v>1370</v>
      </c>
      <c r="F565" s="21">
        <f>MMULT(D565,E565)</f>
      </c>
    </row>
    <row r="566">
      <c r="A566" s="15" t="s">
        <v>1034</v>
      </c>
      <c r="B566" s="32" t="s">
        <v>1035</v>
      </c>
      <c r="C566" s="6" t="s">
        <v>3</v>
      </c>
      <c r="D566" s="21">
        <v>1</v>
      </c>
      <c r="E566" s="25">
        <v>220</v>
      </c>
      <c r="F566" s="21">
        <f>MMULT(D566,E566)</f>
      </c>
    </row>
    <row r="567">
      <c r="A567" s="15" t="s">
        <v>1036</v>
      </c>
      <c r="B567" s="32" t="s">
        <v>1037</v>
      </c>
      <c r="C567" s="6" t="s">
        <v>110</v>
      </c>
      <c r="D567" s="21">
        <v>1</v>
      </c>
      <c r="E567" s="25">
        <v>1500</v>
      </c>
      <c r="F567" s="21">
        <f>MMULT(D567,E567)</f>
      </c>
    </row>
    <row r="568">
      <c r="A568" s="15" t="s">
        <v>1038</v>
      </c>
      <c r="B568" s="32" t="s">
        <v>1039</v>
      </c>
      <c r="C568" s="6" t="s">
        <v>110</v>
      </c>
      <c r="D568" s="21">
        <v>2</v>
      </c>
      <c r="E568" s="25">
        <v>2550</v>
      </c>
      <c r="F568" s="21">
        <f>MMULT(D568,E568)</f>
      </c>
    </row>
    <row r="569">
      <c r="A569" s="16" t="s">
        <v>9</v>
      </c>
      <c r="B569" s="35" t="s">
        <v>1040</v>
      </c>
      <c r="C569" s="6"/>
      <c r="D569" s="21"/>
      <c r="E569" s="25"/>
      <c r="F569" s="28">
        <f>sum(F560:F568)</f>
      </c>
    </row>
    <row r="570" s="2" customFormat="1">
      <c r="A570" s="14" t="s">
        <v>1041</v>
      </c>
      <c r="B570" s="34" t="s">
        <v>1042</v>
      </c>
      <c r="C570" s="8" t="s">
        <v>9</v>
      </c>
      <c r="D570" s="22" t="s">
        <v>9</v>
      </c>
      <c r="E570" s="26" t="s">
        <v>9</v>
      </c>
      <c r="F570" s="22" t="s">
        <v>9</v>
      </c>
      <c r="G570" s="30"/>
    </row>
    <row r="571">
      <c r="A571" s="15" t="s">
        <v>1043</v>
      </c>
      <c r="B571" s="32" t="s">
        <v>1044</v>
      </c>
      <c r="C571" s="6" t="s">
        <v>110</v>
      </c>
      <c r="D571" s="21">
        <v>1</v>
      </c>
      <c r="E571" s="25">
        <v>10090</v>
      </c>
      <c r="F571" s="21">
        <f>MMULT(D571,E571)</f>
      </c>
    </row>
    <row r="572">
      <c r="A572" s="16" t="s">
        <v>9</v>
      </c>
      <c r="B572" s="35" t="s">
        <v>1045</v>
      </c>
      <c r="C572" s="6"/>
      <c r="D572" s="21"/>
      <c r="E572" s="25"/>
      <c r="F572" s="28">
        <f>sum(F571:F571)</f>
      </c>
    </row>
    <row r="573" s="2" customFormat="1">
      <c r="A573" s="14" t="s">
        <v>1046</v>
      </c>
      <c r="B573" s="34" t="s">
        <v>1047</v>
      </c>
      <c r="C573" s="8" t="s">
        <v>9</v>
      </c>
      <c r="D573" s="22" t="s">
        <v>9</v>
      </c>
      <c r="E573" s="26" t="s">
        <v>9</v>
      </c>
      <c r="F573" s="22" t="s">
        <v>9</v>
      </c>
      <c r="G573" s="30"/>
    </row>
    <row r="574">
      <c r="A574" s="15" t="s">
        <v>1048</v>
      </c>
      <c r="B574" s="32" t="s">
        <v>1049</v>
      </c>
      <c r="C574" s="6" t="s">
        <v>1050</v>
      </c>
      <c r="D574" s="21">
        <v>8</v>
      </c>
      <c r="E574" s="25">
        <v>3600</v>
      </c>
      <c r="F574" s="21">
        <f>MMULT(D574,E574)</f>
      </c>
    </row>
    <row r="575">
      <c r="A575" s="16" t="s">
        <v>9</v>
      </c>
      <c r="B575" s="35" t="s">
        <v>1051</v>
      </c>
      <c r="C575" s="6"/>
      <c r="D575" s="21"/>
      <c r="E575" s="25"/>
      <c r="F575" s="28">
        <f>sum(F574:F574)</f>
      </c>
    </row>
    <row r="576" s="2" customFormat="1">
      <c r="A576" s="14" t="s">
        <v>1052</v>
      </c>
      <c r="B576" s="34" t="s">
        <v>1053</v>
      </c>
      <c r="C576" s="8" t="s">
        <v>9</v>
      </c>
      <c r="D576" s="22" t="s">
        <v>9</v>
      </c>
      <c r="E576" s="26" t="s">
        <v>9</v>
      </c>
      <c r="F576" s="22" t="s">
        <v>9</v>
      </c>
      <c r="G576" s="30"/>
    </row>
    <row r="577">
      <c r="A577" s="15" t="s">
        <v>1054</v>
      </c>
      <c r="B577" s="32" t="s">
        <v>1055</v>
      </c>
      <c r="C577" s="6" t="s">
        <v>56</v>
      </c>
      <c r="D577" s="21">
        <v>400</v>
      </c>
      <c r="E577" s="25">
        <v>540</v>
      </c>
      <c r="F577" s="21">
        <f>MMULT(D577,E577)</f>
      </c>
    </row>
    <row r="578">
      <c r="A578" s="15" t="s">
        <v>1056</v>
      </c>
      <c r="B578" s="32" t="s">
        <v>1057</v>
      </c>
      <c r="C578" s="6" t="s">
        <v>56</v>
      </c>
      <c r="D578" s="21">
        <v>130</v>
      </c>
      <c r="E578" s="25">
        <v>560</v>
      </c>
      <c r="F578" s="21">
        <f>MMULT(D578,E578)</f>
      </c>
    </row>
    <row r="579">
      <c r="A579" s="15" t="s">
        <v>1058</v>
      </c>
      <c r="B579" s="32" t="s">
        <v>1059</v>
      </c>
      <c r="C579" s="6" t="s">
        <v>56</v>
      </c>
      <c r="D579" s="21">
        <v>275</v>
      </c>
      <c r="E579" s="25">
        <v>710</v>
      </c>
      <c r="F579" s="21">
        <f>MMULT(D579,E579)</f>
      </c>
    </row>
    <row r="580">
      <c r="A580" s="15" t="s">
        <v>1060</v>
      </c>
      <c r="B580" s="32" t="s">
        <v>1061</v>
      </c>
      <c r="C580" s="6" t="s">
        <v>56</v>
      </c>
      <c r="D580" s="21">
        <v>454</v>
      </c>
      <c r="E580" s="25">
        <v>740</v>
      </c>
      <c r="F580" s="21">
        <f>MMULT(D580,E580)</f>
      </c>
    </row>
    <row r="581">
      <c r="A581" s="15" t="s">
        <v>1062</v>
      </c>
      <c r="B581" s="32" t="s">
        <v>1063</v>
      </c>
      <c r="C581" s="6" t="s">
        <v>56</v>
      </c>
      <c r="D581" s="21">
        <v>202</v>
      </c>
      <c r="E581" s="25">
        <v>790</v>
      </c>
      <c r="F581" s="21">
        <f>MMULT(D581,E581)</f>
      </c>
    </row>
    <row r="582">
      <c r="A582" s="15" t="s">
        <v>1064</v>
      </c>
      <c r="B582" s="32" t="s">
        <v>1065</v>
      </c>
      <c r="C582" s="6" t="s">
        <v>56</v>
      </c>
      <c r="D582" s="21">
        <v>2450</v>
      </c>
      <c r="E582" s="25">
        <v>920</v>
      </c>
      <c r="F582" s="21">
        <f>MMULT(D582,E582)</f>
      </c>
    </row>
    <row r="583">
      <c r="A583" s="15" t="s">
        <v>1066</v>
      </c>
      <c r="B583" s="32" t="s">
        <v>1067</v>
      </c>
      <c r="C583" s="6" t="s">
        <v>56</v>
      </c>
      <c r="D583" s="21">
        <v>165</v>
      </c>
      <c r="E583" s="25">
        <v>970</v>
      </c>
      <c r="F583" s="21">
        <f>MMULT(D583,E583)</f>
      </c>
    </row>
    <row r="584">
      <c r="A584" s="15" t="s">
        <v>1068</v>
      </c>
      <c r="B584" s="32" t="s">
        <v>1069</v>
      </c>
      <c r="C584" s="6" t="s">
        <v>56</v>
      </c>
      <c r="D584" s="21">
        <v>176</v>
      </c>
      <c r="E584" s="25">
        <v>1030</v>
      </c>
      <c r="F584" s="21">
        <f>MMULT(D584,E584)</f>
      </c>
    </row>
    <row r="585">
      <c r="A585" s="15" t="s">
        <v>1070</v>
      </c>
      <c r="B585" s="32" t="s">
        <v>1071</v>
      </c>
      <c r="C585" s="6" t="s">
        <v>56</v>
      </c>
      <c r="D585" s="21">
        <v>140</v>
      </c>
      <c r="E585" s="25">
        <v>1090</v>
      </c>
      <c r="F585" s="21">
        <f>MMULT(D585,E585)</f>
      </c>
    </row>
    <row r="586">
      <c r="A586" s="15" t="s">
        <v>1072</v>
      </c>
      <c r="B586" s="32" t="s">
        <v>1073</v>
      </c>
      <c r="C586" s="6" t="s">
        <v>56</v>
      </c>
      <c r="D586" s="21">
        <v>760</v>
      </c>
      <c r="E586" s="25">
        <v>-36.8</v>
      </c>
      <c r="F586" s="21">
        <f>MMULT(D586,E586)</f>
      </c>
    </row>
    <row r="587">
      <c r="A587" s="15" t="s">
        <v>1074</v>
      </c>
      <c r="B587" s="32" t="s">
        <v>1075</v>
      </c>
      <c r="C587" s="6" t="s">
        <v>56</v>
      </c>
      <c r="D587" s="21">
        <v>2675</v>
      </c>
      <c r="E587" s="25">
        <v>-62.1</v>
      </c>
      <c r="F587" s="21">
        <f>MMULT(D587,E587)</f>
      </c>
    </row>
    <row r="588">
      <c r="A588" s="15" t="s">
        <v>1076</v>
      </c>
      <c r="B588" s="32" t="s">
        <v>1077</v>
      </c>
      <c r="C588" s="6" t="s">
        <v>56</v>
      </c>
      <c r="D588" s="21">
        <v>352</v>
      </c>
      <c r="E588" s="25">
        <v>-87.4</v>
      </c>
      <c r="F588" s="21">
        <f>MMULT(D588,E588)</f>
      </c>
    </row>
    <row r="589">
      <c r="A589" s="15" t="s">
        <v>1078</v>
      </c>
      <c r="B589" s="32" t="s">
        <v>1079</v>
      </c>
      <c r="C589" s="6" t="s">
        <v>56</v>
      </c>
      <c r="D589" s="21">
        <v>320</v>
      </c>
      <c r="E589" s="25">
        <v>-112.7</v>
      </c>
      <c r="F589" s="21">
        <f>MMULT(D589,E589)</f>
      </c>
    </row>
    <row r="590">
      <c r="A590" s="16" t="s">
        <v>9</v>
      </c>
      <c r="B590" s="35" t="s">
        <v>1080</v>
      </c>
      <c r="C590" s="6"/>
      <c r="D590" s="21"/>
      <c r="E590" s="25"/>
      <c r="F590" s="28">
        <f>sum(F577:F589)</f>
      </c>
    </row>
    <row r="591" s="2" customFormat="1">
      <c r="A591" s="14" t="s">
        <v>1081</v>
      </c>
      <c r="B591" s="34" t="s">
        <v>1082</v>
      </c>
      <c r="C591" s="8" t="s">
        <v>9</v>
      </c>
      <c r="D591" s="22" t="s">
        <v>9</v>
      </c>
      <c r="E591" s="26" t="s">
        <v>9</v>
      </c>
      <c r="F591" s="22" t="s">
        <v>9</v>
      </c>
      <c r="G591" s="30"/>
    </row>
    <row r="592">
      <c r="A592" s="15" t="s">
        <v>1083</v>
      </c>
      <c r="B592" s="32" t="s">
        <v>1084</v>
      </c>
      <c r="C592" s="6" t="s">
        <v>3</v>
      </c>
      <c r="D592" s="21">
        <v>7</v>
      </c>
      <c r="E592" s="25">
        <v>7350</v>
      </c>
      <c r="F592" s="21">
        <f>MMULT(D592,E592)</f>
      </c>
    </row>
    <row r="593">
      <c r="A593" s="15" t="s">
        <v>1085</v>
      </c>
      <c r="B593" s="32" t="s">
        <v>1086</v>
      </c>
      <c r="C593" s="6" t="s">
        <v>3</v>
      </c>
      <c r="D593" s="21">
        <v>58</v>
      </c>
      <c r="E593" s="25">
        <v>7880</v>
      </c>
      <c r="F593" s="21">
        <f>MMULT(D593,E593)</f>
      </c>
    </row>
    <row r="594">
      <c r="A594" s="15" t="s">
        <v>1087</v>
      </c>
      <c r="B594" s="32" t="s">
        <v>1088</v>
      </c>
      <c r="C594" s="6" t="s">
        <v>3</v>
      </c>
      <c r="D594" s="21">
        <v>22</v>
      </c>
      <c r="E594" s="25">
        <v>10380</v>
      </c>
      <c r="F594" s="21">
        <f>MMULT(D594,E594)</f>
      </c>
    </row>
    <row r="595">
      <c r="A595" s="15" t="s">
        <v>1089</v>
      </c>
      <c r="B595" s="32" t="s">
        <v>1090</v>
      </c>
      <c r="C595" s="6" t="s">
        <v>3</v>
      </c>
      <c r="D595" s="21">
        <v>2</v>
      </c>
      <c r="E595" s="25">
        <v>12200</v>
      </c>
      <c r="F595" s="21">
        <f>MMULT(D595,E595)</f>
      </c>
    </row>
    <row r="596">
      <c r="A596" s="15" t="s">
        <v>1091</v>
      </c>
      <c r="B596" s="32" t="s">
        <v>1092</v>
      </c>
      <c r="C596" s="6" t="s">
        <v>3</v>
      </c>
      <c r="D596" s="21">
        <v>1</v>
      </c>
      <c r="E596" s="25">
        <v>12300</v>
      </c>
      <c r="F596" s="21">
        <f>MMULT(D596,E596)</f>
      </c>
    </row>
    <row r="597">
      <c r="A597" s="15" t="s">
        <v>1093</v>
      </c>
      <c r="B597" s="32" t="s">
        <v>1094</v>
      </c>
      <c r="C597" s="6" t="s">
        <v>3</v>
      </c>
      <c r="D597" s="21">
        <v>8</v>
      </c>
      <c r="E597" s="25">
        <v>13810</v>
      </c>
      <c r="F597" s="21">
        <f>MMULT(D597,E597)</f>
      </c>
    </row>
    <row r="598">
      <c r="A598" s="15" t="s">
        <v>1095</v>
      </c>
      <c r="B598" s="32" t="s">
        <v>1096</v>
      </c>
      <c r="C598" s="6" t="s">
        <v>3</v>
      </c>
      <c r="D598" s="21">
        <v>1</v>
      </c>
      <c r="E598" s="25">
        <v>16450</v>
      </c>
      <c r="F598" s="21">
        <f>MMULT(D598,E598)</f>
      </c>
    </row>
    <row r="599">
      <c r="A599" s="15" t="s">
        <v>1097</v>
      </c>
      <c r="B599" s="32" t="s">
        <v>1098</v>
      </c>
      <c r="C599" s="6" t="s">
        <v>110</v>
      </c>
      <c r="D599" s="21">
        <v>8</v>
      </c>
      <c r="E599" s="25">
        <v>1060</v>
      </c>
      <c r="F599" s="21">
        <f>MMULT(D599,E599)</f>
      </c>
    </row>
    <row r="600">
      <c r="A600" s="15" t="s">
        <v>1099</v>
      </c>
      <c r="B600" s="32" t="s">
        <v>1100</v>
      </c>
      <c r="C600" s="6" t="s">
        <v>110</v>
      </c>
      <c r="D600" s="21">
        <v>2</v>
      </c>
      <c r="E600" s="25">
        <v>1160</v>
      </c>
      <c r="F600" s="21">
        <f>MMULT(D600,E600)</f>
      </c>
    </row>
    <row r="601">
      <c r="A601" s="15" t="s">
        <v>1101</v>
      </c>
      <c r="B601" s="32" t="s">
        <v>1102</v>
      </c>
      <c r="C601" s="6" t="s">
        <v>110</v>
      </c>
      <c r="D601" s="21">
        <v>1</v>
      </c>
      <c r="E601" s="25">
        <v>1270</v>
      </c>
      <c r="F601" s="21">
        <f>MMULT(D601,E601)</f>
      </c>
    </row>
    <row r="602">
      <c r="A602" s="15" t="s">
        <v>1103</v>
      </c>
      <c r="B602" s="32" t="s">
        <v>1104</v>
      </c>
      <c r="C602" s="6" t="s">
        <v>3</v>
      </c>
      <c r="D602" s="21">
        <v>25</v>
      </c>
      <c r="E602" s="25">
        <v>312</v>
      </c>
      <c r="F602" s="21">
        <f>MMULT(D602,E602)</f>
      </c>
    </row>
    <row r="603">
      <c r="A603" s="15" t="s">
        <v>1105</v>
      </c>
      <c r="B603" s="32" t="s">
        <v>1106</v>
      </c>
      <c r="C603" s="6" t="s">
        <v>3</v>
      </c>
      <c r="D603" s="21">
        <v>46</v>
      </c>
      <c r="E603" s="25">
        <v>433</v>
      </c>
      <c r="F603" s="21">
        <f>MMULT(D603,E603)</f>
      </c>
    </row>
    <row r="604">
      <c r="A604" s="15" t="s">
        <v>1107</v>
      </c>
      <c r="B604" s="32" t="s">
        <v>1108</v>
      </c>
      <c r="C604" s="6" t="s">
        <v>3</v>
      </c>
      <c r="D604" s="21">
        <v>10</v>
      </c>
      <c r="E604" s="25">
        <v>2350</v>
      </c>
      <c r="F604" s="21">
        <f>MMULT(D604,E604)</f>
      </c>
    </row>
    <row r="605">
      <c r="A605" s="16" t="s">
        <v>9</v>
      </c>
      <c r="B605" s="35" t="s">
        <v>1109</v>
      </c>
      <c r="C605" s="6"/>
      <c r="D605" s="21"/>
      <c r="E605" s="25"/>
      <c r="F605" s="28">
        <f>sum(F592:F604)</f>
      </c>
    </row>
    <row r="606" s="2" customFormat="1">
      <c r="A606" s="14" t="s">
        <v>1110</v>
      </c>
      <c r="B606" s="34" t="s">
        <v>1111</v>
      </c>
      <c r="C606" s="8" t="s">
        <v>9</v>
      </c>
      <c r="D606" s="22" t="s">
        <v>9</v>
      </c>
      <c r="E606" s="26" t="s">
        <v>9</v>
      </c>
      <c r="F606" s="22" t="s">
        <v>9</v>
      </c>
      <c r="G606" s="30"/>
    </row>
    <row r="607">
      <c r="A607" s="15" t="s">
        <v>1112</v>
      </c>
      <c r="B607" s="32" t="s">
        <v>1113</v>
      </c>
      <c r="C607" s="6" t="s">
        <v>3</v>
      </c>
      <c r="D607" s="21">
        <v>40</v>
      </c>
      <c r="E607" s="25">
        <v>550</v>
      </c>
      <c r="F607" s="21">
        <f>MMULT(D607,E607)</f>
      </c>
    </row>
    <row r="608">
      <c r="A608" s="15" t="s">
        <v>1114</v>
      </c>
      <c r="B608" s="32" t="s">
        <v>1115</v>
      </c>
      <c r="C608" s="6" t="s">
        <v>3</v>
      </c>
      <c r="D608" s="21">
        <v>50</v>
      </c>
      <c r="E608" s="25">
        <v>620</v>
      </c>
      <c r="F608" s="21">
        <f>MMULT(D608,E608)</f>
      </c>
    </row>
    <row r="609">
      <c r="A609" s="15" t="s">
        <v>1116</v>
      </c>
      <c r="B609" s="32" t="s">
        <v>1117</v>
      </c>
      <c r="C609" s="6" t="s">
        <v>3</v>
      </c>
      <c r="D609" s="21">
        <v>40</v>
      </c>
      <c r="E609" s="25">
        <v>450</v>
      </c>
      <c r="F609" s="21">
        <f>MMULT(D609,E609)</f>
      </c>
    </row>
    <row r="610">
      <c r="A610" s="15" t="s">
        <v>1118</v>
      </c>
      <c r="B610" s="32" t="s">
        <v>1119</v>
      </c>
      <c r="C610" s="6" t="s">
        <v>3</v>
      </c>
      <c r="D610" s="21">
        <v>40</v>
      </c>
      <c r="E610" s="25">
        <v>650</v>
      </c>
      <c r="F610" s="21">
        <f>MMULT(D610,E610)</f>
      </c>
    </row>
    <row r="611">
      <c r="A611" s="15" t="s">
        <v>1120</v>
      </c>
      <c r="B611" s="32" t="s">
        <v>1121</v>
      </c>
      <c r="C611" s="6" t="s">
        <v>56</v>
      </c>
      <c r="D611" s="21">
        <v>1200</v>
      </c>
      <c r="E611" s="25">
        <v>46</v>
      </c>
      <c r="F611" s="21">
        <f>MMULT(D611,E611)</f>
      </c>
    </row>
    <row r="612">
      <c r="A612" s="15" t="s">
        <v>1122</v>
      </c>
      <c r="B612" s="32" t="s">
        <v>1123</v>
      </c>
      <c r="C612" s="6" t="s">
        <v>56</v>
      </c>
      <c r="D612" s="21">
        <v>1200</v>
      </c>
      <c r="E612" s="25">
        <v>62</v>
      </c>
      <c r="F612" s="21">
        <f>MMULT(D612,E612)</f>
      </c>
    </row>
    <row r="613">
      <c r="A613" s="16" t="s">
        <v>9</v>
      </c>
      <c r="B613" s="35" t="s">
        <v>1124</v>
      </c>
      <c r="C613" s="6"/>
      <c r="D613" s="21"/>
      <c r="E613" s="25"/>
      <c r="F613" s="28">
        <f>sum(F607:F612)</f>
      </c>
    </row>
    <row r="614" s="2" customFormat="1">
      <c r="A614" s="14" t="s">
        <v>1125</v>
      </c>
      <c r="B614" s="34" t="s">
        <v>1126</v>
      </c>
      <c r="C614" s="8" t="s">
        <v>9</v>
      </c>
      <c r="D614" s="22" t="s">
        <v>9</v>
      </c>
      <c r="E614" s="26" t="s">
        <v>9</v>
      </c>
      <c r="F614" s="22" t="s">
        <v>9</v>
      </c>
      <c r="G614" s="30"/>
    </row>
    <row r="615">
      <c r="A615" s="15" t="s">
        <v>1127</v>
      </c>
      <c r="B615" s="32" t="s">
        <v>1128</v>
      </c>
      <c r="C615" s="6" t="s">
        <v>110</v>
      </c>
      <c r="D615" s="21">
        <v>16</v>
      </c>
      <c r="E615" s="25">
        <v>890</v>
      </c>
      <c r="F615" s="21">
        <f>MMULT(D615,E615)</f>
      </c>
    </row>
    <row r="616">
      <c r="A616" s="15" t="s">
        <v>1129</v>
      </c>
      <c r="B616" s="32" t="s">
        <v>1130</v>
      </c>
      <c r="C616" s="6" t="s">
        <v>110</v>
      </c>
      <c r="D616" s="21">
        <v>3</v>
      </c>
      <c r="E616" s="25">
        <v>940</v>
      </c>
      <c r="F616" s="21">
        <f>MMULT(D616,E616)</f>
      </c>
    </row>
    <row r="617">
      <c r="A617" s="15" t="s">
        <v>1131</v>
      </c>
      <c r="B617" s="32" t="s">
        <v>1132</v>
      </c>
      <c r="C617" s="6" t="s">
        <v>110</v>
      </c>
      <c r="D617" s="21">
        <v>4</v>
      </c>
      <c r="E617" s="25">
        <v>1050</v>
      </c>
      <c r="F617" s="21">
        <f>MMULT(D617,E617)</f>
      </c>
    </row>
    <row r="618">
      <c r="A618" s="15" t="s">
        <v>1133</v>
      </c>
      <c r="B618" s="32" t="s">
        <v>1134</v>
      </c>
      <c r="C618" s="6" t="s">
        <v>3</v>
      </c>
      <c r="D618" s="21">
        <v>6</v>
      </c>
      <c r="E618" s="25">
        <v>270</v>
      </c>
      <c r="F618" s="21">
        <f>MMULT(D618,E618)</f>
      </c>
    </row>
    <row r="619">
      <c r="A619" s="15" t="s">
        <v>1135</v>
      </c>
      <c r="B619" s="32" t="s">
        <v>1136</v>
      </c>
      <c r="C619" s="6" t="s">
        <v>3</v>
      </c>
      <c r="D619" s="21">
        <v>2</v>
      </c>
      <c r="E619" s="25">
        <v>300</v>
      </c>
      <c r="F619" s="21">
        <f>MMULT(D619,E619)</f>
      </c>
    </row>
    <row r="620">
      <c r="A620" s="15" t="s">
        <v>1137</v>
      </c>
      <c r="B620" s="32" t="s">
        <v>1138</v>
      </c>
      <c r="C620" s="6" t="s">
        <v>3</v>
      </c>
      <c r="D620" s="21">
        <v>1</v>
      </c>
      <c r="E620" s="25">
        <v>340</v>
      </c>
      <c r="F620" s="21">
        <f>MMULT(D620,E620)</f>
      </c>
    </row>
    <row r="621">
      <c r="A621" s="15" t="s">
        <v>1139</v>
      </c>
      <c r="B621" s="32" t="s">
        <v>1140</v>
      </c>
      <c r="C621" s="6" t="s">
        <v>3</v>
      </c>
      <c r="D621" s="21">
        <v>2</v>
      </c>
      <c r="E621" s="25">
        <v>440</v>
      </c>
      <c r="F621" s="21">
        <f>MMULT(D621,E621)</f>
      </c>
    </row>
    <row r="622">
      <c r="A622" s="16" t="s">
        <v>9</v>
      </c>
      <c r="B622" s="35" t="s">
        <v>1141</v>
      </c>
      <c r="C622" s="6"/>
      <c r="D622" s="21"/>
      <c r="E622" s="25"/>
      <c r="F622" s="28">
        <f>sum(F615:F621)</f>
      </c>
    </row>
    <row r="623" s="2" customFormat="1">
      <c r="A623" s="14" t="s">
        <v>1142</v>
      </c>
      <c r="B623" s="34" t="s">
        <v>1143</v>
      </c>
      <c r="C623" s="8" t="s">
        <v>9</v>
      </c>
      <c r="D623" s="22" t="s">
        <v>9</v>
      </c>
      <c r="E623" s="26" t="s">
        <v>9</v>
      </c>
      <c r="F623" s="22" t="s">
        <v>9</v>
      </c>
      <c r="G623" s="30"/>
    </row>
    <row r="624">
      <c r="A624" s="15" t="s">
        <v>1144</v>
      </c>
      <c r="B624" s="32" t="s">
        <v>1145</v>
      </c>
      <c r="C624" s="6" t="s">
        <v>3</v>
      </c>
      <c r="D624" s="21">
        <v>15</v>
      </c>
      <c r="E624" s="25">
        <v>2080</v>
      </c>
      <c r="F624" s="21">
        <f>MMULT(D624,E624)</f>
      </c>
    </row>
    <row r="625">
      <c r="A625" s="15" t="s">
        <v>1146</v>
      </c>
      <c r="B625" s="32" t="s">
        <v>1147</v>
      </c>
      <c r="C625" s="6" t="s">
        <v>3</v>
      </c>
      <c r="D625" s="21">
        <v>2</v>
      </c>
      <c r="E625" s="25">
        <v>1310</v>
      </c>
      <c r="F625" s="21">
        <f>MMULT(D625,E625)</f>
      </c>
    </row>
    <row r="626">
      <c r="A626" s="16" t="s">
        <v>9</v>
      </c>
      <c r="B626" s="35" t="s">
        <v>1148</v>
      </c>
      <c r="C626" s="6"/>
      <c r="D626" s="21"/>
      <c r="E626" s="25"/>
      <c r="F626" s="28">
        <f>sum(F624:F625)</f>
      </c>
    </row>
    <row r="627" s="2" customFormat="1">
      <c r="A627" s="14" t="s">
        <v>1149</v>
      </c>
      <c r="B627" s="34" t="s">
        <v>1150</v>
      </c>
      <c r="C627" s="8" t="s">
        <v>9</v>
      </c>
      <c r="D627" s="22" t="s">
        <v>9</v>
      </c>
      <c r="E627" s="26" t="s">
        <v>9</v>
      </c>
      <c r="F627" s="22" t="s">
        <v>9</v>
      </c>
      <c r="G627" s="30"/>
    </row>
    <row r="628">
      <c r="A628" s="15" t="s">
        <v>1151</v>
      </c>
      <c r="B628" s="32" t="s">
        <v>1152</v>
      </c>
      <c r="C628" s="6" t="s">
        <v>110</v>
      </c>
      <c r="D628" s="21">
        <v>4</v>
      </c>
      <c r="E628" s="25">
        <v>143750</v>
      </c>
      <c r="F628" s="21">
        <f>MMULT(D628,E628)</f>
      </c>
    </row>
    <row r="629">
      <c r="A629" s="15" t="s">
        <v>1153</v>
      </c>
      <c r="B629" s="32" t="s">
        <v>1154</v>
      </c>
      <c r="C629" s="6"/>
      <c r="D629" s="21"/>
      <c r="E629" s="25"/>
      <c r="F629" s="21"/>
    </row>
    <row r="630">
      <c r="A630" s="15" t="s">
        <v>1155</v>
      </c>
      <c r="B630" s="32" t="s">
        <v>1156</v>
      </c>
      <c r="C630" s="6" t="s">
        <v>56</v>
      </c>
      <c r="D630" s="21">
        <v>400</v>
      </c>
      <c r="E630" s="25">
        <v>300</v>
      </c>
      <c r="F630" s="21">
        <f>MMULT(D630,E630)</f>
      </c>
    </row>
    <row r="631">
      <c r="A631" s="15" t="s">
        <v>1157</v>
      </c>
      <c r="B631" s="32" t="s">
        <v>1158</v>
      </c>
      <c r="C631" s="6" t="s">
        <v>56</v>
      </c>
      <c r="D631" s="21">
        <v>150</v>
      </c>
      <c r="E631" s="25">
        <v>380</v>
      </c>
      <c r="F631" s="21">
        <f>MMULT(D631,E631)</f>
      </c>
    </row>
    <row r="632">
      <c r="A632" s="15" t="s">
        <v>1159</v>
      </c>
      <c r="B632" s="32" t="s">
        <v>1160</v>
      </c>
      <c r="C632" s="6" t="s">
        <v>56</v>
      </c>
      <c r="D632" s="21">
        <v>50</v>
      </c>
      <c r="E632" s="25">
        <v>706</v>
      </c>
      <c r="F632" s="21">
        <f>MMULT(D632,E632)</f>
      </c>
    </row>
    <row r="633">
      <c r="A633" s="15" t="s">
        <v>1161</v>
      </c>
      <c r="B633" s="32" t="s">
        <v>1162</v>
      </c>
      <c r="C633" s="6" t="s">
        <v>56</v>
      </c>
      <c r="D633" s="21">
        <v>70</v>
      </c>
      <c r="E633" s="25">
        <v>-58</v>
      </c>
      <c r="F633" s="21">
        <f>MMULT(D633,E633)</f>
      </c>
    </row>
    <row r="634">
      <c r="A634" s="15" t="s">
        <v>1163</v>
      </c>
      <c r="B634" s="32" t="s">
        <v>1164</v>
      </c>
      <c r="C634" s="6" t="s">
        <v>56</v>
      </c>
      <c r="D634" s="21">
        <v>36</v>
      </c>
      <c r="E634" s="25">
        <v>-93</v>
      </c>
      <c r="F634" s="21">
        <f>MMULT(D634,E634)</f>
      </c>
    </row>
    <row r="635">
      <c r="A635" s="16" t="s">
        <v>9</v>
      </c>
      <c r="B635" s="35" t="s">
        <v>1165</v>
      </c>
      <c r="C635" s="6"/>
      <c r="D635" s="21"/>
      <c r="E635" s="25"/>
      <c r="F635" s="28">
        <f>sum(F628:F634)</f>
      </c>
    </row>
    <row r="636" s="2" customFormat="1">
      <c r="A636" s="14" t="s">
        <v>1166</v>
      </c>
      <c r="B636" s="34" t="s">
        <v>1167</v>
      </c>
      <c r="C636" s="8" t="s">
        <v>9</v>
      </c>
      <c r="D636" s="22" t="s">
        <v>9</v>
      </c>
      <c r="E636" s="26" t="s">
        <v>9</v>
      </c>
      <c r="F636" s="22" t="s">
        <v>9</v>
      </c>
      <c r="G636" s="30"/>
    </row>
    <row r="637">
      <c r="A637" s="15" t="s">
        <v>1168</v>
      </c>
      <c r="B637" s="32" t="s">
        <v>1169</v>
      </c>
      <c r="C637" s="6"/>
      <c r="D637" s="21"/>
      <c r="E637" s="25"/>
      <c r="F637" s="21"/>
    </row>
    <row r="638">
      <c r="A638" s="15" t="s">
        <v>1170</v>
      </c>
      <c r="B638" s="32" t="s">
        <v>1171</v>
      </c>
      <c r="C638" s="6" t="s">
        <v>110</v>
      </c>
      <c r="D638" s="21">
        <v>17</v>
      </c>
      <c r="E638" s="25">
        <v>17250</v>
      </c>
      <c r="F638" s="21">
        <f>MMULT(D638,E638)</f>
      </c>
    </row>
    <row r="639">
      <c r="A639" s="15" t="s">
        <v>1172</v>
      </c>
      <c r="B639" s="32" t="s">
        <v>1173</v>
      </c>
      <c r="C639" s="6" t="s">
        <v>56</v>
      </c>
      <c r="D639" s="21">
        <v>5600</v>
      </c>
      <c r="E639" s="25">
        <v>402</v>
      </c>
      <c r="F639" s="21">
        <f>MMULT(D639,E639)</f>
      </c>
    </row>
    <row r="640">
      <c r="A640" s="15" t="s">
        <v>1174</v>
      </c>
      <c r="B640" s="32" t="s">
        <v>1175</v>
      </c>
      <c r="C640" s="6" t="s">
        <v>56</v>
      </c>
      <c r="D640" s="21">
        <v>3400</v>
      </c>
      <c r="E640" s="25">
        <v>460</v>
      </c>
      <c r="F640" s="21">
        <f>MMULT(D640,E640)</f>
      </c>
    </row>
    <row r="641">
      <c r="A641" s="15" t="s">
        <v>1176</v>
      </c>
      <c r="B641" s="32" t="s">
        <v>1177</v>
      </c>
      <c r="C641" s="6" t="s">
        <v>56</v>
      </c>
      <c r="D641" s="21">
        <v>6400</v>
      </c>
      <c r="E641" s="25">
        <v>518</v>
      </c>
      <c r="F641" s="21">
        <f>MMULT(D641,E641)</f>
      </c>
    </row>
    <row r="642">
      <c r="A642" s="15" t="s">
        <v>1178</v>
      </c>
      <c r="B642" s="32" t="s">
        <v>1179</v>
      </c>
      <c r="C642" s="6" t="s">
        <v>56</v>
      </c>
      <c r="D642" s="21">
        <v>250</v>
      </c>
      <c r="E642" s="25">
        <v>633</v>
      </c>
      <c r="F642" s="21">
        <f>MMULT(D642,E642)</f>
      </c>
    </row>
    <row r="643">
      <c r="A643" s="15" t="s">
        <v>1180</v>
      </c>
      <c r="B643" s="32" t="s">
        <v>1181</v>
      </c>
      <c r="C643" s="6" t="s">
        <v>56</v>
      </c>
      <c r="D643" s="21">
        <v>805</v>
      </c>
      <c r="E643" s="25">
        <v>690</v>
      </c>
      <c r="F643" s="21">
        <f>MMULT(D643,E643)</f>
      </c>
    </row>
    <row r="644">
      <c r="A644" s="15" t="s">
        <v>1182</v>
      </c>
      <c r="B644" s="32" t="s">
        <v>1183</v>
      </c>
      <c r="C644" s="6" t="s">
        <v>56</v>
      </c>
      <c r="D644" s="21">
        <v>170</v>
      </c>
      <c r="E644" s="25">
        <v>870</v>
      </c>
      <c r="F644" s="21">
        <f>MMULT(D644,E644)</f>
      </c>
    </row>
    <row r="645">
      <c r="A645" s="15" t="s">
        <v>1184</v>
      </c>
      <c r="B645" s="32" t="s">
        <v>1185</v>
      </c>
      <c r="C645" s="6" t="s">
        <v>56</v>
      </c>
      <c r="D645" s="21">
        <v>65</v>
      </c>
      <c r="E645" s="25">
        <v>970</v>
      </c>
      <c r="F645" s="21">
        <f>MMULT(D645,E645)</f>
      </c>
    </row>
    <row r="646">
      <c r="A646" s="15" t="s">
        <v>1186</v>
      </c>
      <c r="B646" s="32" t="s">
        <v>1187</v>
      </c>
      <c r="C646" s="6" t="s">
        <v>56</v>
      </c>
      <c r="D646" s="21">
        <v>50</v>
      </c>
      <c r="E646" s="25">
        <v>1240</v>
      </c>
      <c r="F646" s="21">
        <f>MMULT(D646,E646)</f>
      </c>
    </row>
    <row r="647">
      <c r="A647" s="15" t="s">
        <v>1188</v>
      </c>
      <c r="B647" s="32" t="s">
        <v>1189</v>
      </c>
      <c r="C647" s="6" t="s">
        <v>56</v>
      </c>
      <c r="D647" s="21">
        <v>240</v>
      </c>
      <c r="E647" s="25">
        <v>3910</v>
      </c>
      <c r="F647" s="21">
        <f>MMULT(D647,E647)</f>
      </c>
    </row>
    <row r="648">
      <c r="A648" s="15" t="s">
        <v>1190</v>
      </c>
      <c r="B648" s="32" t="s">
        <v>1191</v>
      </c>
      <c r="C648" s="6" t="s">
        <v>110</v>
      </c>
      <c r="D648" s="21">
        <v>90</v>
      </c>
      <c r="E648" s="25">
        <v>1564</v>
      </c>
      <c r="F648" s="21">
        <f>MMULT(D648,E648)</f>
      </c>
    </row>
    <row r="649">
      <c r="A649" s="15" t="s">
        <v>1192</v>
      </c>
      <c r="B649" s="32" t="s">
        <v>1193</v>
      </c>
      <c r="C649" s="6" t="s">
        <v>1050</v>
      </c>
      <c r="D649" s="21">
        <v>5</v>
      </c>
      <c r="E649" s="25">
        <v>7140</v>
      </c>
      <c r="F649" s="21">
        <f>MMULT(D649,E649)</f>
      </c>
    </row>
    <row r="650">
      <c r="A650" s="15" t="s">
        <v>1194</v>
      </c>
      <c r="B650" s="32" t="s">
        <v>1195</v>
      </c>
      <c r="C650" s="6" t="s">
        <v>56</v>
      </c>
      <c r="D650" s="21">
        <v>1912</v>
      </c>
      <c r="E650" s="25">
        <v>46</v>
      </c>
      <c r="F650" s="21">
        <f>MMULT(D650,E650)</f>
      </c>
    </row>
    <row r="651">
      <c r="A651" s="15" t="s">
        <v>1196</v>
      </c>
      <c r="B651" s="32" t="s">
        <v>1197</v>
      </c>
      <c r="C651" s="6" t="s">
        <v>110</v>
      </c>
      <c r="D651" s="21">
        <v>17</v>
      </c>
      <c r="E651" s="25">
        <v>12000</v>
      </c>
      <c r="F651" s="21">
        <f>MMULT(D651,E651)</f>
      </c>
    </row>
    <row r="652">
      <c r="A652" s="16" t="s">
        <v>9</v>
      </c>
      <c r="B652" s="35" t="s">
        <v>1198</v>
      </c>
      <c r="C652" s="6"/>
      <c r="D652" s="21"/>
      <c r="E652" s="25"/>
      <c r="F652" s="28">
        <f>sum(F637:F651)</f>
      </c>
    </row>
    <row r="653" s="2" customFormat="1">
      <c r="A653" s="14" t="s">
        <v>1199</v>
      </c>
      <c r="B653" s="34" t="s">
        <v>1200</v>
      </c>
      <c r="C653" s="8" t="s">
        <v>9</v>
      </c>
      <c r="D653" s="22" t="s">
        <v>9</v>
      </c>
      <c r="E653" s="26" t="s">
        <v>9</v>
      </c>
      <c r="F653" s="22" t="s">
        <v>9</v>
      </c>
      <c r="G653" s="30"/>
    </row>
    <row r="654">
      <c r="A654" s="15" t="s">
        <v>1201</v>
      </c>
      <c r="B654" s="32" t="s">
        <v>1202</v>
      </c>
      <c r="C654" s="6" t="s">
        <v>56</v>
      </c>
      <c r="D654" s="21">
        <v>70</v>
      </c>
      <c r="E654" s="25">
        <v>611</v>
      </c>
      <c r="F654" s="21">
        <f>MMULT(D654,E654)</f>
      </c>
    </row>
    <row r="655">
      <c r="A655" s="15" t="s">
        <v>1203</v>
      </c>
      <c r="B655" s="32" t="s">
        <v>1204</v>
      </c>
      <c r="C655" s="6" t="s">
        <v>56</v>
      </c>
      <c r="D655" s="21">
        <v>300</v>
      </c>
      <c r="E655" s="25">
        <v>855</v>
      </c>
      <c r="F655" s="21">
        <f>MMULT(D655,E655)</f>
      </c>
    </row>
    <row r="656">
      <c r="A656" s="15" t="s">
        <v>1205</v>
      </c>
      <c r="B656" s="32" t="s">
        <v>1206</v>
      </c>
      <c r="C656" s="6" t="s">
        <v>56</v>
      </c>
      <c r="D656" s="21">
        <v>20</v>
      </c>
      <c r="E656" s="25">
        <v>1250</v>
      </c>
      <c r="F656" s="21">
        <f>MMULT(D656,E656)</f>
      </c>
    </row>
    <row r="657">
      <c r="A657" s="16" t="s">
        <v>9</v>
      </c>
      <c r="B657" s="35" t="s">
        <v>1207</v>
      </c>
      <c r="C657" s="6"/>
      <c r="D657" s="21"/>
      <c r="E657" s="25"/>
      <c r="F657" s="28">
        <f>sum(F654:F656)</f>
      </c>
    </row>
    <row r="658" s="2" customFormat="1">
      <c r="A658" s="14" t="s">
        <v>1208</v>
      </c>
      <c r="B658" s="34" t="s">
        <v>1209</v>
      </c>
      <c r="C658" s="8" t="s">
        <v>9</v>
      </c>
      <c r="D658" s="22" t="s">
        <v>9</v>
      </c>
      <c r="E658" s="26" t="s">
        <v>9</v>
      </c>
      <c r="F658" s="22" t="s">
        <v>9</v>
      </c>
      <c r="G658" s="30"/>
    </row>
    <row r="659">
      <c r="A659" s="15" t="s">
        <v>1210</v>
      </c>
      <c r="B659" s="32" t="s">
        <v>1211</v>
      </c>
      <c r="C659" s="6" t="s">
        <v>16</v>
      </c>
      <c r="D659" s="21">
        <v>8385</v>
      </c>
      <c r="E659" s="25">
        <v>445</v>
      </c>
      <c r="F659" s="21">
        <f>MMULT(D659,E659)</f>
      </c>
    </row>
    <row r="660">
      <c r="A660" s="15" t="s">
        <v>1212</v>
      </c>
      <c r="B660" s="32" t="s">
        <v>1213</v>
      </c>
      <c r="C660" s="6" t="s">
        <v>16</v>
      </c>
      <c r="D660" s="21">
        <v>250</v>
      </c>
      <c r="E660" s="25">
        <v>83</v>
      </c>
      <c r="F660" s="21">
        <f>MMULT(D660,E660)</f>
      </c>
    </row>
    <row r="661">
      <c r="A661" s="15" t="s">
        <v>1214</v>
      </c>
      <c r="B661" s="32" t="s">
        <v>1215</v>
      </c>
      <c r="C661" s="6" t="s">
        <v>16</v>
      </c>
      <c r="D661" s="21">
        <v>3600</v>
      </c>
      <c r="E661" s="25">
        <v>40</v>
      </c>
      <c r="F661" s="21">
        <f>MMULT(D661,E661)</f>
      </c>
    </row>
    <row r="662">
      <c r="A662" s="15" t="s">
        <v>1216</v>
      </c>
      <c r="B662" s="32" t="s">
        <v>1217</v>
      </c>
      <c r="C662" s="6" t="s">
        <v>16</v>
      </c>
      <c r="D662" s="21">
        <v>120</v>
      </c>
      <c r="E662" s="25">
        <v>460</v>
      </c>
      <c r="F662" s="21">
        <f>MMULT(D662,E662)</f>
      </c>
    </row>
    <row r="663">
      <c r="A663" s="16" t="s">
        <v>9</v>
      </c>
      <c r="B663" s="35" t="s">
        <v>1218</v>
      </c>
      <c r="C663" s="6"/>
      <c r="D663" s="21"/>
      <c r="E663" s="25"/>
      <c r="F663" s="28">
        <f>sum(F659:F662)</f>
      </c>
    </row>
    <row r="664">
      <c r="A664" s="16" t="s">
        <v>9</v>
      </c>
      <c r="B664" s="35" t="s">
        <v>1219</v>
      </c>
      <c r="C664" s="6"/>
      <c r="D664" s="21"/>
      <c r="E664" s="25"/>
      <c r="F664" s="28">
        <f>sum(F482,F491,F504,F514,F520,F524,F528,F534,F537,F545,F558,F569,F572,F575,F590,F605,F613,F622,F626,F635,F652,F657,F663)</f>
      </c>
    </row>
    <row r="665" s="2" customFormat="1">
      <c r="A665" s="14" t="s">
        <v>1220</v>
      </c>
      <c r="B665" s="34" t="s">
        <v>1221</v>
      </c>
      <c r="C665" s="8" t="s">
        <v>9</v>
      </c>
      <c r="D665" s="22" t="s">
        <v>9</v>
      </c>
      <c r="E665" s="26" t="s">
        <v>9</v>
      </c>
      <c r="F665" s="22" t="s">
        <v>9</v>
      </c>
      <c r="G665" s="30"/>
    </row>
    <row r="666" s="2" customFormat="1">
      <c r="A666" s="14" t="s">
        <v>1222</v>
      </c>
      <c r="B666" s="34" t="s">
        <v>1223</v>
      </c>
      <c r="C666" s="8" t="s">
        <v>9</v>
      </c>
      <c r="D666" s="22" t="s">
        <v>9</v>
      </c>
      <c r="E666" s="26" t="s">
        <v>9</v>
      </c>
      <c r="F666" s="22" t="s">
        <v>9</v>
      </c>
      <c r="G666" s="30"/>
    </row>
    <row r="667">
      <c r="A667" s="15" t="s">
        <v>1224</v>
      </c>
      <c r="B667" s="32" t="s">
        <v>1225</v>
      </c>
      <c r="C667" s="6" t="s">
        <v>110</v>
      </c>
      <c r="D667" s="21">
        <v>8</v>
      </c>
      <c r="E667" s="25">
        <v>102600</v>
      </c>
      <c r="F667" s="21">
        <f>MMULT(D667,E667)</f>
      </c>
    </row>
    <row r="668">
      <c r="A668" s="15" t="s">
        <v>1226</v>
      </c>
      <c r="B668" s="32" t="s">
        <v>1227</v>
      </c>
      <c r="C668" s="6" t="s">
        <v>110</v>
      </c>
      <c r="D668" s="21">
        <v>8</v>
      </c>
      <c r="E668" s="25">
        <v>10000</v>
      </c>
      <c r="F668" s="21">
        <f>MMULT(D668,E668)</f>
      </c>
    </row>
    <row r="669">
      <c r="A669" s="16" t="s">
        <v>9</v>
      </c>
      <c r="B669" s="35" t="s">
        <v>1228</v>
      </c>
      <c r="C669" s="6"/>
      <c r="D669" s="21"/>
      <c r="E669" s="25"/>
      <c r="F669" s="28">
        <f>sum(F667:F668)</f>
      </c>
    </row>
    <row r="670">
      <c r="A670" s="16" t="s">
        <v>9</v>
      </c>
      <c r="B670" s="35" t="s">
        <v>1229</v>
      </c>
      <c r="C670" s="6"/>
      <c r="D670" s="21"/>
      <c r="E670" s="25"/>
      <c r="F670" s="28">
        <f>sum(F669)</f>
      </c>
    </row>
    <row r="671" s="2" customFormat="1">
      <c r="A671" s="14" t="s">
        <v>1230</v>
      </c>
      <c r="B671" s="34" t="s">
        <v>1231</v>
      </c>
      <c r="C671" s="8" t="s">
        <v>9</v>
      </c>
      <c r="D671" s="22" t="s">
        <v>9</v>
      </c>
      <c r="E671" s="26" t="s">
        <v>9</v>
      </c>
      <c r="F671" s="22" t="s">
        <v>9</v>
      </c>
      <c r="G671" s="30"/>
    </row>
    <row r="672" s="2" customFormat="1">
      <c r="A672" s="14" t="s">
        <v>1232</v>
      </c>
      <c r="B672" s="34" t="s">
        <v>1233</v>
      </c>
      <c r="C672" s="8" t="s">
        <v>9</v>
      </c>
      <c r="D672" s="22" t="s">
        <v>9</v>
      </c>
      <c r="E672" s="26" t="s">
        <v>9</v>
      </c>
      <c r="F672" s="22" t="s">
        <v>9</v>
      </c>
      <c r="G672" s="30"/>
    </row>
    <row r="673">
      <c r="A673" s="15" t="s">
        <v>1234</v>
      </c>
      <c r="B673" s="32" t="s">
        <v>1235</v>
      </c>
      <c r="C673" s="6" t="s">
        <v>56</v>
      </c>
      <c r="D673" s="21">
        <v>87</v>
      </c>
      <c r="E673" s="25">
        <v>4180</v>
      </c>
      <c r="F673" s="21">
        <f>MMULT(D673,E673)</f>
      </c>
    </row>
    <row r="674">
      <c r="A674" s="16" t="s">
        <v>9</v>
      </c>
      <c r="B674" s="35" t="s">
        <v>1236</v>
      </c>
      <c r="C674" s="6"/>
      <c r="D674" s="21"/>
      <c r="E674" s="25"/>
      <c r="F674" s="28">
        <f>sum(F673:F673)</f>
      </c>
    </row>
    <row r="675">
      <c r="A675" s="16" t="s">
        <v>9</v>
      </c>
      <c r="B675" s="35" t="s">
        <v>1237</v>
      </c>
      <c r="C675" s="6"/>
      <c r="D675" s="21"/>
      <c r="E675" s="25"/>
      <c r="F675" s="28">
        <f>sum(F674)</f>
      </c>
    </row>
    <row r="676" s="2" customFormat="1">
      <c r="A676" s="14" t="s">
        <v>1238</v>
      </c>
      <c r="B676" s="34" t="s">
        <v>1239</v>
      </c>
      <c r="C676" s="8" t="s">
        <v>9</v>
      </c>
      <c r="D676" s="22" t="s">
        <v>9</v>
      </c>
      <c r="E676" s="26" t="s">
        <v>9</v>
      </c>
      <c r="F676" s="22" t="s">
        <v>9</v>
      </c>
      <c r="G676" s="30"/>
    </row>
    <row r="677" s="2" customFormat="1">
      <c r="A677" s="14" t="s">
        <v>1240</v>
      </c>
      <c r="B677" s="34" t="s">
        <v>1241</v>
      </c>
      <c r="C677" s="8" t="s">
        <v>9</v>
      </c>
      <c r="D677" s="22" t="s">
        <v>9</v>
      </c>
      <c r="E677" s="26" t="s">
        <v>9</v>
      </c>
      <c r="F677" s="22" t="s">
        <v>9</v>
      </c>
      <c r="G677" s="30"/>
    </row>
    <row r="678">
      <c r="A678" s="15" t="s">
        <v>1242</v>
      </c>
      <c r="B678" s="32" t="s">
        <v>1243</v>
      </c>
      <c r="C678" s="6" t="s">
        <v>56</v>
      </c>
      <c r="D678" s="21">
        <v>250</v>
      </c>
      <c r="E678" s="25">
        <v>192</v>
      </c>
      <c r="F678" s="21">
        <f>MMULT(D678,E678)</f>
      </c>
    </row>
    <row r="679">
      <c r="A679" s="15" t="s">
        <v>1244</v>
      </c>
      <c r="B679" s="32" t="s">
        <v>1245</v>
      </c>
      <c r="C679" s="6" t="s">
        <v>56</v>
      </c>
      <c r="D679" s="21">
        <v>140</v>
      </c>
      <c r="E679" s="25">
        <v>453</v>
      </c>
      <c r="F679" s="21">
        <f>MMULT(D679,E679)</f>
      </c>
    </row>
    <row r="680">
      <c r="A680" s="15" t="s">
        <v>1246</v>
      </c>
      <c r="B680" s="32" t="s">
        <v>1247</v>
      </c>
      <c r="C680" s="6" t="s">
        <v>56</v>
      </c>
      <c r="D680" s="21">
        <v>65</v>
      </c>
      <c r="E680" s="25">
        <v>576</v>
      </c>
      <c r="F680" s="21">
        <f>MMULT(D680,E680)</f>
      </c>
    </row>
    <row r="681">
      <c r="A681" s="15" t="s">
        <v>1248</v>
      </c>
      <c r="B681" s="32" t="s">
        <v>1249</v>
      </c>
      <c r="C681" s="6" t="s">
        <v>56</v>
      </c>
      <c r="D681" s="21">
        <v>50</v>
      </c>
      <c r="E681" s="25">
        <v>710</v>
      </c>
      <c r="F681" s="21">
        <f>MMULT(D681,E681)</f>
      </c>
    </row>
    <row r="682">
      <c r="A682" s="15" t="s">
        <v>1250</v>
      </c>
      <c r="B682" s="32" t="s">
        <v>1251</v>
      </c>
      <c r="C682" s="6" t="s">
        <v>56</v>
      </c>
      <c r="D682" s="21">
        <v>250</v>
      </c>
      <c r="E682" s="25">
        <v>44</v>
      </c>
      <c r="F682" s="21">
        <f>MMULT(D682,E682)</f>
      </c>
    </row>
    <row r="683">
      <c r="A683" s="15" t="s">
        <v>1252</v>
      </c>
      <c r="B683" s="32" t="s">
        <v>1253</v>
      </c>
      <c r="C683" s="6" t="s">
        <v>56</v>
      </c>
      <c r="D683" s="21">
        <v>140</v>
      </c>
      <c r="E683" s="25">
        <v>233</v>
      </c>
      <c r="F683" s="21">
        <f>MMULT(D683,E683)</f>
      </c>
    </row>
    <row r="684">
      <c r="A684" s="15" t="s">
        <v>1254</v>
      </c>
      <c r="B684" s="32" t="s">
        <v>1255</v>
      </c>
      <c r="C684" s="6" t="s">
        <v>56</v>
      </c>
      <c r="D684" s="21">
        <v>65</v>
      </c>
      <c r="E684" s="25">
        <v>324</v>
      </c>
      <c r="F684" s="21">
        <f>MMULT(D684,E684)</f>
      </c>
    </row>
    <row r="685">
      <c r="A685" s="15" t="s">
        <v>1256</v>
      </c>
      <c r="B685" s="32" t="s">
        <v>1257</v>
      </c>
      <c r="C685" s="6" t="s">
        <v>56</v>
      </c>
      <c r="D685" s="21">
        <v>50</v>
      </c>
      <c r="E685" s="25">
        <v>432</v>
      </c>
      <c r="F685" s="21">
        <f>MMULT(D685,E685)</f>
      </c>
    </row>
    <row r="686">
      <c r="A686" s="15" t="s">
        <v>1258</v>
      </c>
      <c r="B686" s="32" t="s">
        <v>1259</v>
      </c>
      <c r="C686" s="6" t="s">
        <v>110</v>
      </c>
      <c r="D686" s="21">
        <v>1</v>
      </c>
      <c r="E686" s="25">
        <v>10000</v>
      </c>
      <c r="F686" s="21">
        <f>MMULT(D686,E686)</f>
      </c>
    </row>
    <row r="687">
      <c r="A687" s="16" t="s">
        <v>9</v>
      </c>
      <c r="B687" s="35" t="s">
        <v>1260</v>
      </c>
      <c r="C687" s="6"/>
      <c r="D687" s="21"/>
      <c r="E687" s="25"/>
      <c r="F687" s="28">
        <f>sum(F678:F686)</f>
      </c>
    </row>
    <row r="688">
      <c r="A688" s="16" t="s">
        <v>9</v>
      </c>
      <c r="B688" s="35" t="s">
        <v>1261</v>
      </c>
      <c r="C688" s="6"/>
      <c r="D688" s="21"/>
      <c r="E688" s="25"/>
      <c r="F688" s="28">
        <f>sum(F687)</f>
      </c>
    </row>
    <row r="689" s="2" customFormat="1">
      <c r="A689" s="14" t="s">
        <v>1262</v>
      </c>
      <c r="B689" s="34" t="s">
        <v>1263</v>
      </c>
      <c r="C689" s="8" t="s">
        <v>9</v>
      </c>
      <c r="D689" s="22" t="s">
        <v>9</v>
      </c>
      <c r="E689" s="26" t="s">
        <v>9</v>
      </c>
      <c r="F689" s="22" t="s">
        <v>9</v>
      </c>
      <c r="G689" s="30"/>
    </row>
    <row r="690" s="2" customFormat="1">
      <c r="A690" s="14" t="s">
        <v>1264</v>
      </c>
      <c r="B690" s="34" t="s">
        <v>1265</v>
      </c>
      <c r="C690" s="8" t="s">
        <v>9</v>
      </c>
      <c r="D690" s="22" t="s">
        <v>9</v>
      </c>
      <c r="E690" s="26" t="s">
        <v>9</v>
      </c>
      <c r="F690" s="22" t="s">
        <v>9</v>
      </c>
      <c r="G690" s="30"/>
    </row>
    <row r="691">
      <c r="A691" s="15" t="s">
        <v>1266</v>
      </c>
      <c r="B691" s="32" t="s">
        <v>1267</v>
      </c>
      <c r="C691" s="6"/>
      <c r="D691" s="21"/>
      <c r="E691" s="25"/>
      <c r="F691" s="21"/>
    </row>
    <row r="692">
      <c r="A692" s="15" t="s">
        <v>1268</v>
      </c>
      <c r="B692" s="32" t="s">
        <v>1269</v>
      </c>
      <c r="C692" s="6" t="s">
        <v>1270</v>
      </c>
      <c r="D692" s="21">
        <v>3802</v>
      </c>
      <c r="E692" s="25">
        <v>90</v>
      </c>
      <c r="F692" s="21">
        <f>MMULT(D692,E692)</f>
      </c>
    </row>
    <row r="693">
      <c r="A693" s="15" t="s">
        <v>1271</v>
      </c>
      <c r="B693" s="32" t="s">
        <v>1272</v>
      </c>
      <c r="C693" s="6" t="s">
        <v>1270</v>
      </c>
      <c r="D693" s="21">
        <v>6653</v>
      </c>
      <c r="E693" s="25">
        <v>120</v>
      </c>
      <c r="F693" s="21">
        <f>MMULT(D693,E693)</f>
      </c>
    </row>
    <row r="694">
      <c r="A694" s="15" t="s">
        <v>1273</v>
      </c>
      <c r="B694" s="32" t="s">
        <v>1274</v>
      </c>
      <c r="C694" s="6" t="s">
        <v>1270</v>
      </c>
      <c r="D694" s="21">
        <v>4435</v>
      </c>
      <c r="E694" s="25">
        <v>225</v>
      </c>
      <c r="F694" s="21">
        <f>MMULT(D694,E694)</f>
      </c>
    </row>
    <row r="695">
      <c r="A695" s="15" t="s">
        <v>1275</v>
      </c>
      <c r="B695" s="32" t="s">
        <v>1276</v>
      </c>
      <c r="C695" s="6" t="s">
        <v>1270</v>
      </c>
      <c r="D695" s="21">
        <v>2218</v>
      </c>
      <c r="E695" s="25">
        <v>285</v>
      </c>
      <c r="F695" s="21">
        <f>MMULT(D695,E695)</f>
      </c>
    </row>
    <row r="696">
      <c r="A696" s="15" t="s">
        <v>1277</v>
      </c>
      <c r="B696" s="32" t="s">
        <v>1278</v>
      </c>
      <c r="C696" s="6" t="s">
        <v>1270</v>
      </c>
      <c r="D696" s="21">
        <v>36</v>
      </c>
      <c r="E696" s="25">
        <v>135</v>
      </c>
      <c r="F696" s="21">
        <f>MMULT(D696,E696)</f>
      </c>
    </row>
    <row r="697">
      <c r="A697" s="15" t="s">
        <v>1279</v>
      </c>
      <c r="B697" s="32" t="s">
        <v>1280</v>
      </c>
      <c r="C697" s="6" t="s">
        <v>1270</v>
      </c>
      <c r="D697" s="21">
        <v>1901</v>
      </c>
      <c r="E697" s="25">
        <v>112.5</v>
      </c>
      <c r="F697" s="21">
        <f>MMULT(D697,E697)</f>
      </c>
    </row>
    <row r="698">
      <c r="A698" s="15" t="s">
        <v>1281</v>
      </c>
      <c r="B698" s="32" t="s">
        <v>1282</v>
      </c>
      <c r="C698" s="6" t="s">
        <v>1270</v>
      </c>
      <c r="D698" s="21">
        <v>3326</v>
      </c>
      <c r="E698" s="25">
        <v>150</v>
      </c>
      <c r="F698" s="21">
        <f>MMULT(D698,E698)</f>
      </c>
    </row>
    <row r="699">
      <c r="A699" s="16" t="s">
        <v>9</v>
      </c>
      <c r="B699" s="35" t="s">
        <v>1283</v>
      </c>
      <c r="C699" s="6"/>
      <c r="D699" s="21"/>
      <c r="E699" s="25"/>
      <c r="F699" s="28">
        <f>sum(F691:F698)</f>
      </c>
    </row>
    <row r="700" s="2" customFormat="1">
      <c r="A700" s="14" t="s">
        <v>1284</v>
      </c>
      <c r="B700" s="34" t="s">
        <v>1285</v>
      </c>
      <c r="C700" s="8" t="s">
        <v>9</v>
      </c>
      <c r="D700" s="22" t="s">
        <v>9</v>
      </c>
      <c r="E700" s="26" t="s">
        <v>9</v>
      </c>
      <c r="F700" s="22" t="s">
        <v>9</v>
      </c>
      <c r="G700" s="30"/>
    </row>
    <row r="701">
      <c r="A701" s="15" t="s">
        <v>1286</v>
      </c>
      <c r="B701" s="32" t="s">
        <v>1287</v>
      </c>
      <c r="C701" s="6"/>
      <c r="D701" s="21"/>
      <c r="E701" s="25"/>
      <c r="F701" s="21"/>
    </row>
    <row r="702">
      <c r="A702" s="15" t="s">
        <v>1288</v>
      </c>
      <c r="B702" s="32" t="s">
        <v>1289</v>
      </c>
      <c r="C702" s="6" t="s">
        <v>1290</v>
      </c>
      <c r="D702" s="21">
        <v>1</v>
      </c>
      <c r="E702" s="25">
        <v>443190</v>
      </c>
      <c r="F702" s="21">
        <f>MMULT(D702,E702)</f>
      </c>
    </row>
    <row r="703">
      <c r="A703" s="16" t="s">
        <v>9</v>
      </c>
      <c r="B703" s="35" t="s">
        <v>1291</v>
      </c>
      <c r="C703" s="6"/>
      <c r="D703" s="21"/>
      <c r="E703" s="25"/>
      <c r="F703" s="28">
        <f>sum(F701:F702)</f>
      </c>
    </row>
    <row r="704" s="2" customFormat="1">
      <c r="A704" s="14" t="s">
        <v>1292</v>
      </c>
      <c r="B704" s="34" t="s">
        <v>1293</v>
      </c>
      <c r="C704" s="8" t="s">
        <v>9</v>
      </c>
      <c r="D704" s="22" t="s">
        <v>9</v>
      </c>
      <c r="E704" s="26" t="s">
        <v>9</v>
      </c>
      <c r="F704" s="22" t="s">
        <v>9</v>
      </c>
      <c r="G704" s="30"/>
    </row>
    <row r="705">
      <c r="A705" s="15" t="s">
        <v>1294</v>
      </c>
      <c r="B705" s="32" t="s">
        <v>1295</v>
      </c>
      <c r="C705" s="6"/>
      <c r="D705" s="21"/>
      <c r="E705" s="25"/>
      <c r="F705" s="21"/>
    </row>
    <row r="706">
      <c r="A706" s="15" t="s">
        <v>1296</v>
      </c>
      <c r="B706" s="32" t="s">
        <v>1297</v>
      </c>
      <c r="C706" s="6" t="s">
        <v>110</v>
      </c>
      <c r="D706" s="21">
        <v>50</v>
      </c>
      <c r="E706" s="25">
        <v>8869</v>
      </c>
      <c r="F706" s="21">
        <f>MMULT(D706,E706)</f>
      </c>
    </row>
    <row r="707">
      <c r="A707" s="15" t="s">
        <v>1298</v>
      </c>
      <c r="B707" s="32" t="s">
        <v>1299</v>
      </c>
      <c r="C707" s="6" t="s">
        <v>110</v>
      </c>
      <c r="D707" s="21">
        <v>22</v>
      </c>
      <c r="E707" s="25">
        <v>23500</v>
      </c>
      <c r="F707" s="21">
        <f>MMULT(D707,E707)</f>
      </c>
    </row>
    <row r="708">
      <c r="A708" s="15" t="s">
        <v>1300</v>
      </c>
      <c r="B708" s="32" t="s">
        <v>1301</v>
      </c>
      <c r="C708" s="6" t="s">
        <v>16</v>
      </c>
      <c r="D708" s="21">
        <v>300</v>
      </c>
      <c r="E708" s="25">
        <v>125</v>
      </c>
      <c r="F708" s="21">
        <f>MMULT(D708,E708)</f>
      </c>
    </row>
    <row r="709">
      <c r="A709" s="16" t="s">
        <v>9</v>
      </c>
      <c r="B709" s="35" t="s">
        <v>1302</v>
      </c>
      <c r="C709" s="6"/>
      <c r="D709" s="21"/>
      <c r="E709" s="25"/>
      <c r="F709" s="28">
        <f>sum(F705:F708)</f>
      </c>
    </row>
    <row r="710" s="2" customFormat="1">
      <c r="A710" s="14" t="s">
        <v>1303</v>
      </c>
      <c r="B710" s="34" t="s">
        <v>1304</v>
      </c>
      <c r="C710" s="8" t="s">
        <v>9</v>
      </c>
      <c r="D710" s="22" t="s">
        <v>9</v>
      </c>
      <c r="E710" s="26" t="s">
        <v>9</v>
      </c>
      <c r="F710" s="22" t="s">
        <v>9</v>
      </c>
      <c r="G710" s="30"/>
    </row>
    <row r="711">
      <c r="A711" s="15" t="s">
        <v>1305</v>
      </c>
      <c r="B711" s="32" t="s">
        <v>1306</v>
      </c>
      <c r="C711" s="6"/>
      <c r="D711" s="21"/>
      <c r="E711" s="25"/>
      <c r="F711" s="21"/>
    </row>
    <row r="712">
      <c r="A712" s="15" t="s">
        <v>1307</v>
      </c>
      <c r="B712" s="32" t="s">
        <v>1308</v>
      </c>
      <c r="C712" s="6" t="s">
        <v>1309</v>
      </c>
      <c r="D712" s="21">
        <v>1</v>
      </c>
      <c r="E712" s="25">
        <v>28000</v>
      </c>
      <c r="F712" s="21">
        <f>MMULT(D712,E712)</f>
      </c>
    </row>
    <row r="713">
      <c r="A713" s="15" t="s">
        <v>1310</v>
      </c>
      <c r="B713" s="32" t="s">
        <v>1311</v>
      </c>
      <c r="C713" s="6" t="s">
        <v>1309</v>
      </c>
      <c r="D713" s="21">
        <v>1</v>
      </c>
      <c r="E713" s="25">
        <v>82600</v>
      </c>
      <c r="F713" s="21">
        <f>MMULT(D713,E713)</f>
      </c>
    </row>
    <row r="714">
      <c r="A714" s="15" t="s">
        <v>1312</v>
      </c>
      <c r="B714" s="32" t="s">
        <v>1313</v>
      </c>
      <c r="C714" s="6" t="s">
        <v>1309</v>
      </c>
      <c r="D714" s="21">
        <v>1</v>
      </c>
      <c r="E714" s="25">
        <v>120750</v>
      </c>
      <c r="F714" s="21">
        <f>MMULT(D714,E714)</f>
      </c>
    </row>
    <row r="715">
      <c r="A715" s="15" t="s">
        <v>1314</v>
      </c>
      <c r="B715" s="32" t="s">
        <v>1315</v>
      </c>
      <c r="C715" s="6" t="s">
        <v>1309</v>
      </c>
      <c r="D715" s="21">
        <v>1</v>
      </c>
      <c r="E715" s="25">
        <v>13300</v>
      </c>
      <c r="F715" s="21">
        <f>MMULT(D715,E715)</f>
      </c>
    </row>
    <row r="716">
      <c r="A716" s="15" t="s">
        <v>1316</v>
      </c>
      <c r="B716" s="32" t="s">
        <v>1317</v>
      </c>
      <c r="C716" s="6" t="s">
        <v>1309</v>
      </c>
      <c r="D716" s="21">
        <v>1</v>
      </c>
      <c r="E716" s="25">
        <v>53200</v>
      </c>
      <c r="F716" s="21">
        <f>MMULT(D716,E716)</f>
      </c>
    </row>
    <row r="717">
      <c r="A717" s="15" t="s">
        <v>1318</v>
      </c>
      <c r="B717" s="32" t="s">
        <v>1319</v>
      </c>
      <c r="C717" s="6" t="s">
        <v>1309</v>
      </c>
      <c r="D717" s="21">
        <v>1</v>
      </c>
      <c r="E717" s="25">
        <v>91350</v>
      </c>
      <c r="F717" s="21">
        <f>MMULT(D717,E717)</f>
      </c>
    </row>
    <row r="718">
      <c r="A718" s="16" t="s">
        <v>9</v>
      </c>
      <c r="B718" s="35" t="s">
        <v>1320</v>
      </c>
      <c r="C718" s="6"/>
      <c r="D718" s="21"/>
      <c r="E718" s="25"/>
      <c r="F718" s="28">
        <f>sum(F711:F717)</f>
      </c>
    </row>
    <row r="719" s="2" customFormat="1">
      <c r="A719" s="14" t="s">
        <v>1321</v>
      </c>
      <c r="B719" s="34" t="s">
        <v>1322</v>
      </c>
      <c r="C719" s="8" t="s">
        <v>9</v>
      </c>
      <c r="D719" s="22" t="s">
        <v>9</v>
      </c>
      <c r="E719" s="26" t="s">
        <v>9</v>
      </c>
      <c r="F719" s="22" t="s">
        <v>9</v>
      </c>
      <c r="G719" s="30"/>
    </row>
    <row r="720">
      <c r="A720" s="15" t="s">
        <v>1323</v>
      </c>
      <c r="B720" s="32" t="s">
        <v>1324</v>
      </c>
      <c r="C720" s="6" t="s">
        <v>1290</v>
      </c>
      <c r="D720" s="21">
        <v>1</v>
      </c>
      <c r="E720" s="25">
        <v>136857</v>
      </c>
      <c r="F720" s="21">
        <f>MMULT(D720,E720)</f>
      </c>
    </row>
    <row r="721">
      <c r="A721" s="15" t="s">
        <v>1325</v>
      </c>
      <c r="B721" s="32" t="s">
        <v>1326</v>
      </c>
      <c r="C721" s="6" t="s">
        <v>1050</v>
      </c>
      <c r="D721" s="21">
        <v>1800</v>
      </c>
      <c r="E721" s="25">
        <v>500</v>
      </c>
      <c r="F721" s="21">
        <f>MMULT(D721,E721)</f>
      </c>
    </row>
    <row r="722">
      <c r="A722" s="16" t="s">
        <v>9</v>
      </c>
      <c r="B722" s="35" t="s">
        <v>1327</v>
      </c>
      <c r="C722" s="6"/>
      <c r="D722" s="21"/>
      <c r="E722" s="25"/>
      <c r="F722" s="28">
        <f>sum(F720:F721)</f>
      </c>
    </row>
    <row r="723" s="2" customFormat="1">
      <c r="A723" s="14" t="s">
        <v>1328</v>
      </c>
      <c r="B723" s="34" t="s">
        <v>1329</v>
      </c>
      <c r="C723" s="8" t="s">
        <v>9</v>
      </c>
      <c r="D723" s="22" t="s">
        <v>9</v>
      </c>
      <c r="E723" s="26" t="s">
        <v>9</v>
      </c>
      <c r="F723" s="22" t="s">
        <v>9</v>
      </c>
      <c r="G723" s="30"/>
    </row>
    <row r="724">
      <c r="A724" s="15" t="s">
        <v>1330</v>
      </c>
      <c r="B724" s="32" t="s">
        <v>1331</v>
      </c>
      <c r="C724" s="6" t="s">
        <v>1290</v>
      </c>
      <c r="D724" s="21">
        <v>1</v>
      </c>
      <c r="E724" s="25">
        <v>4450000</v>
      </c>
      <c r="F724" s="21">
        <f>MMULT(D724,E724)</f>
      </c>
    </row>
    <row r="725">
      <c r="A725" s="16" t="s">
        <v>9</v>
      </c>
      <c r="B725" s="35" t="s">
        <v>1332</v>
      </c>
      <c r="C725" s="6"/>
      <c r="D725" s="21"/>
      <c r="E725" s="25"/>
      <c r="F725" s="28">
        <f>sum(F724:F724)</f>
      </c>
    </row>
    <row r="726" s="2" customFormat="1">
      <c r="A726" s="14" t="s">
        <v>1333</v>
      </c>
      <c r="B726" s="34" t="s">
        <v>1334</v>
      </c>
      <c r="C726" s="8" t="s">
        <v>9</v>
      </c>
      <c r="D726" s="22" t="s">
        <v>9</v>
      </c>
      <c r="E726" s="26" t="s">
        <v>9</v>
      </c>
      <c r="F726" s="22" t="s">
        <v>9</v>
      </c>
      <c r="G726" s="30"/>
    </row>
    <row r="727">
      <c r="A727" s="15" t="s">
        <v>1335</v>
      </c>
      <c r="B727" s="32" t="s">
        <v>1295</v>
      </c>
      <c r="C727" s="6"/>
      <c r="D727" s="21"/>
      <c r="E727" s="25"/>
      <c r="F727" s="21"/>
    </row>
    <row r="728">
      <c r="A728" s="15" t="s">
        <v>1336</v>
      </c>
      <c r="B728" s="32" t="s">
        <v>1337</v>
      </c>
      <c r="C728" s="6" t="s">
        <v>3</v>
      </c>
      <c r="D728" s="21">
        <v>520</v>
      </c>
      <c r="E728" s="25">
        <v>1300</v>
      </c>
      <c r="F728" s="21">
        <f>MMULT(D728,E728)</f>
      </c>
    </row>
    <row r="729">
      <c r="A729" s="15" t="s">
        <v>1338</v>
      </c>
      <c r="B729" s="32" t="s">
        <v>1339</v>
      </c>
      <c r="C729" s="6" t="s">
        <v>1290</v>
      </c>
      <c r="D729" s="21">
        <v>1</v>
      </c>
      <c r="E729" s="25">
        <v>273024</v>
      </c>
      <c r="F729" s="21">
        <f>MMULT(D729,E729)</f>
      </c>
    </row>
    <row r="730">
      <c r="A730" s="15" t="s">
        <v>1340</v>
      </c>
      <c r="B730" s="32" t="s">
        <v>1341</v>
      </c>
      <c r="C730" s="6" t="s">
        <v>1290</v>
      </c>
      <c r="D730" s="21">
        <v>1</v>
      </c>
      <c r="E730" s="25">
        <v>100000</v>
      </c>
      <c r="F730" s="21">
        <f>MMULT(D730,E730)</f>
      </c>
    </row>
    <row r="731">
      <c r="A731" s="15" t="s">
        <v>1342</v>
      </c>
      <c r="B731" s="32" t="s">
        <v>1343</v>
      </c>
      <c r="C731" s="6" t="s">
        <v>1290</v>
      </c>
      <c r="D731" s="21">
        <v>1</v>
      </c>
      <c r="E731" s="25">
        <v>888358.8</v>
      </c>
      <c r="F731" s="21">
        <f>MMULT(D731,E731)</f>
      </c>
    </row>
    <row r="732">
      <c r="A732" s="15" t="s">
        <v>1344</v>
      </c>
      <c r="B732" s="32" t="s">
        <v>1345</v>
      </c>
      <c r="C732" s="6" t="s">
        <v>1290</v>
      </c>
      <c r="D732" s="21">
        <v>44</v>
      </c>
      <c r="E732" s="25">
        <v>12425</v>
      </c>
      <c r="F732" s="21">
        <f>MMULT(D732,E732)</f>
      </c>
    </row>
    <row r="733">
      <c r="A733" s="15" t="s">
        <v>1346</v>
      </c>
      <c r="B733" s="32" t="s">
        <v>1347</v>
      </c>
      <c r="C733" s="6" t="s">
        <v>3</v>
      </c>
      <c r="D733" s="21">
        <v>10</v>
      </c>
      <c r="E733" s="25">
        <v>1800</v>
      </c>
      <c r="F733" s="21">
        <f>MMULT(D733,E733)</f>
      </c>
    </row>
    <row r="734">
      <c r="A734" s="16" t="s">
        <v>9</v>
      </c>
      <c r="B734" s="35" t="s">
        <v>1348</v>
      </c>
      <c r="C734" s="6"/>
      <c r="D734" s="21"/>
      <c r="E734" s="25"/>
      <c r="F734" s="28">
        <f>sum(F727:F733)</f>
      </c>
    </row>
    <row r="735" s="2" customFormat="1">
      <c r="A735" s="14" t="s">
        <v>1349</v>
      </c>
      <c r="B735" s="34" t="s">
        <v>1350</v>
      </c>
      <c r="C735" s="8" t="s">
        <v>9</v>
      </c>
      <c r="D735" s="22" t="s">
        <v>9</v>
      </c>
      <c r="E735" s="26" t="s">
        <v>9</v>
      </c>
      <c r="F735" s="22" t="s">
        <v>9</v>
      </c>
      <c r="G735" s="30"/>
    </row>
    <row r="736">
      <c r="A736" s="15" t="s">
        <v>1351</v>
      </c>
      <c r="B736" s="32" t="s">
        <v>1352</v>
      </c>
      <c r="C736" s="6" t="s">
        <v>1353</v>
      </c>
      <c r="D736" s="21">
        <v>27.8</v>
      </c>
      <c r="E736" s="25">
        <v>360595.38</v>
      </c>
      <c r="F736" s="21">
        <f>MMULT(D736,E736)</f>
      </c>
    </row>
    <row r="737">
      <c r="A737" s="15" t="s">
        <v>1354</v>
      </c>
      <c r="B737" s="32" t="s">
        <v>1355</v>
      </c>
      <c r="C737" s="6" t="s">
        <v>1353</v>
      </c>
      <c r="D737" s="21">
        <v>28.3</v>
      </c>
      <c r="E737" s="25">
        <v>481210.55</v>
      </c>
      <c r="F737" s="21">
        <f>MMULT(D737,E737)</f>
      </c>
    </row>
    <row r="738">
      <c r="A738" s="15" t="s">
        <v>1356</v>
      </c>
      <c r="B738" s="32" t="s">
        <v>1357</v>
      </c>
      <c r="C738" s="6" t="s">
        <v>1353</v>
      </c>
      <c r="D738" s="21">
        <v>28.5</v>
      </c>
      <c r="E738" s="25">
        <v>245553.4</v>
      </c>
      <c r="F738" s="21">
        <f>MMULT(D738,E738)</f>
      </c>
    </row>
    <row r="739">
      <c r="A739" s="16" t="s">
        <v>9</v>
      </c>
      <c r="B739" s="35" t="s">
        <v>1358</v>
      </c>
      <c r="C739" s="6"/>
      <c r="D739" s="21"/>
      <c r="E739" s="25"/>
      <c r="F739" s="28">
        <f>sum(F736:F738)</f>
      </c>
    </row>
    <row r="740">
      <c r="A740" s="16" t="s">
        <v>9</v>
      </c>
      <c r="B740" s="35" t="s">
        <v>1359</v>
      </c>
      <c r="C740" s="6"/>
      <c r="D740" s="21"/>
      <c r="E740" s="25"/>
      <c r="F740" s="28">
        <f>sum(F699,F703,F709,F718,F722,F725,F734,F739)</f>
      </c>
    </row>
    <row r="741">
      <c r="A741" s="16" t="s">
        <v>9</v>
      </c>
      <c r="B741" s="35" t="s">
        <v>1360</v>
      </c>
      <c r="C741" s="6"/>
      <c r="D741" s="21"/>
      <c r="E741" s="25"/>
      <c r="F741" s="28">
        <f>sum(F17,F40,F49,F225,F231,F243,F260,F267,F307,F328,F354,F361,F372,F467,F664,F670,F675,F688,F740)</f>
      </c>
    </row>
    <row r="742">
      <c r="A742" s="12"/>
      <c r="B742" s="32"/>
      <c r="C742" s="6"/>
      <c r="D742" s="21"/>
      <c r="E742" s="25"/>
      <c r="F742" s="21"/>
    </row>
    <row r="743">
      <c r="A743" s="12"/>
      <c r="B743" s="32" t="s">
        <v>1361</v>
      </c>
      <c r="C743" s="6"/>
      <c r="D743" s="21"/>
      <c r="E743" s="25"/>
      <c r="F743" s="21"/>
    </row>
    <row r="744">
      <c r="A744" s="12"/>
      <c r="B744" s="32"/>
      <c r="C744" s="6"/>
      <c r="D744" s="21"/>
      <c r="E744" s="25"/>
      <c r="F744" s="21"/>
    </row>
    <row r="745">
      <c r="A745" s="12" t="s">
        <v>9</v>
      </c>
      <c r="B745" s="32" t="s">
        <v>1362</v>
      </c>
      <c r="C745" s="6"/>
      <c r="D745" s="21"/>
      <c r="E745" s="25"/>
      <c r="F745" s="21">
        <f>F741</f>
      </c>
    </row>
    <row r="746">
      <c r="A746" s="16" t="s">
        <v>9</v>
      </c>
      <c r="B746" s="35" t="s">
        <v>1363</v>
      </c>
      <c r="C746" s="6"/>
      <c r="D746" s="21"/>
      <c r="E746" s="25"/>
      <c r="F746" s="28">
        <f>sum(F745:F745)</f>
      </c>
    </row>
    <row r="747">
      <c r="A747" s="16" t="s">
        <v>9</v>
      </c>
      <c r="B747" s="35" t="s">
        <v>1364</v>
      </c>
      <c r="C747" s="6"/>
      <c r="D747" s="21"/>
      <c r="E747" s="25"/>
      <c r="F747" s="28">
        <f>(F746 * (1.0 / 100.0 * 18))</f>
      </c>
    </row>
    <row r="748">
      <c r="A748" s="17" t="s">
        <v>9</v>
      </c>
      <c r="B748" s="36" t="s">
        <v>1365</v>
      </c>
      <c r="C748" s="9"/>
      <c r="D748" s="23"/>
      <c r="E748" s="27"/>
      <c r="F748" s="29">
        <f>F746 + F747</f>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HQ00-2003002162-51469</_dlc_DocId>
    <_dlc_DocIdUrl xmlns="9343d3c4-2c08-4fb0-bb2e-369ae2ce73f3">
      <Url>https://ayalonhw.sharepoint.com/sites/EngineeringHeadquartersDivision/_layouts/15/DocIdRedir.aspx?ID=HQ00-2003002162-51469</Url>
      <Description>HQ00-2003002162-51469</Description>
    </_dlc_DocIdUrl>
  </documentManagement>
</p:properties>
</file>

<file path=customXml/item4.xml><?xml version="1.0" encoding="utf-8"?>
<?mso-contentType ?>
<PolicyDirtyBag xmlns="microsoft.office.server.policy.changes">
  <Microsoft.Office.RecordsManagement.PolicyFeatures.PolicyAudit op="Change"/>
  <Microsoft.Office.RecordsManagement.PolicyFeatures.Barcode op="Delete"/>
</PolicyDirtyBag>
</file>

<file path=customXml/item5.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6.xml><?xml version="1.0" encoding="utf-8"?>
<?mso-contentType ?>
<SharedContentType xmlns="Microsoft.SharePoint.Taxonomy.ContentTypeSync" SourceId="a15fe29a-6a85-42e7-8522-5a619814cd13" ContentTypeId="0x0101" PreviousValue="false"/>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5D0289-F6E3-4FA2-8D9A-7A3D2256A3A8}"/>
</file>

<file path=customXml/itemProps2.xml><?xml version="1.0" encoding="utf-8"?>
<ds:datastoreItem xmlns:ds="http://schemas.openxmlformats.org/officeDocument/2006/customXml" ds:itemID="{DD1002B3-4E00-4231-BB7D-88004C98DAD2}"/>
</file>

<file path=customXml/itemProps3.xml><?xml version="1.0" encoding="utf-8"?>
<ds:datastoreItem xmlns:ds="http://schemas.openxmlformats.org/officeDocument/2006/customXml" ds:itemID="{5E7D79FF-0278-49D2-B47C-8287D11DAAF0}"/>
</file>

<file path=customXml/itemProps4.xml><?xml version="1.0" encoding="utf-8"?>
<ds:datastoreItem xmlns:ds="http://schemas.openxmlformats.org/officeDocument/2006/customXml" ds:itemID="{C72792C5-FAFC-4364-985C-AF827665F3D9}"/>
</file>

<file path=customXml/itemProps5.xml><?xml version="1.0" encoding="utf-8"?>
<ds:datastoreItem xmlns:ds="http://schemas.openxmlformats.org/officeDocument/2006/customXml" ds:itemID="{AE9AE4C8-EFEE-4FBC-B1A3-6C0551A5043A}"/>
</file>

<file path=customXml/itemProps6.xml><?xml version="1.0" encoding="utf-8"?>
<ds:datastoreItem xmlns:ds="http://schemas.openxmlformats.org/officeDocument/2006/customXml" ds:itemID="{A82BE781-26F6-4E14-9AF7-D1A6A927CECC}"/>
</file>

<file path=customXml/itemProps7.xml><?xml version="1.0" encoding="utf-8"?>
<ds:datastoreItem xmlns:ds="http://schemas.openxmlformats.org/officeDocument/2006/customXml" ds:itemID="{F8F70268-1E1C-4876-9D5C-F668DCCDC4CC}"/>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7adbaa73-bc2c-486a-9761-ca6e6202a5b0</vt:lpwstr>
  </property>
</Properties>
</file>