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yalonhw.sharepoint.com/sites/EngineeringHeadquartersDivision/DocLib2/מכרזים/מכרזים/2025/ניסיון להעברת כל המסמכים/אם המושבות מקטע 9 31-25/"/>
    </mc:Choice>
  </mc:AlternateContent>
  <xr:revisionPtr revIDLastSave="0" documentId="8_{7C5785CA-8B6D-4CA1-8912-B6B5794E8A49}" xr6:coauthVersionLast="47" xr6:coauthVersionMax="47" xr10:uidLastSave="{00000000-0000-0000-0000-000000000000}"/>
  <bookViews>
    <workbookView xWindow="28680" yWindow="-120" windowWidth="29040" windowHeight="15840" xr2:uid="{454AD88F-E808-486E-AE01-EE120D1CDEE2}"/>
  </bookViews>
  <sheets>
    <sheet name="גיליון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4" i="1"/>
  <c r="H27" i="1"/>
  <c r="F27" i="1"/>
  <c r="F26" i="1"/>
  <c r="F25" i="1"/>
  <c r="F24" i="1"/>
  <c r="F23" i="1"/>
  <c r="F22" i="1"/>
  <c r="F21" i="1"/>
  <c r="F20" i="1"/>
  <c r="F19" i="1"/>
  <c r="F18" i="1"/>
  <c r="F15" i="1"/>
  <c r="F16" i="1"/>
  <c r="F17" i="1"/>
  <c r="F14" i="1"/>
  <c r="F13" i="1"/>
  <c r="F12" i="1"/>
  <c r="F9" i="1"/>
  <c r="F10" i="1"/>
  <c r="F11" i="1"/>
  <c r="F8" i="1"/>
  <c r="F6" i="1"/>
  <c r="F7" i="1"/>
  <c r="F5" i="1"/>
  <c r="F4" i="1"/>
  <c r="H29" i="1" l="1"/>
  <c r="F29" i="1"/>
</calcChain>
</file>

<file path=xl/sharedStrings.xml><?xml version="1.0" encoding="utf-8"?>
<sst xmlns="http://schemas.openxmlformats.org/spreadsheetml/2006/main" count="102" uniqueCount="61">
  <si>
    <t xml:space="preserve">פרק בכתב הכמויות </t>
  </si>
  <si>
    <t>מבנה 01</t>
  </si>
  <si>
    <t>מבנה 02</t>
  </si>
  <si>
    <t>מבנה 03</t>
  </si>
  <si>
    <t>סה"כ לכל המבנים</t>
  </si>
  <si>
    <t>סה"כ לאחר הצעת המציע</t>
  </si>
  <si>
    <t>פרק 02</t>
  </si>
  <si>
    <t>פרק 03</t>
  </si>
  <si>
    <t>פרק 05</t>
  </si>
  <si>
    <t>פרק 06</t>
  </si>
  <si>
    <t>פרק 07</t>
  </si>
  <si>
    <t>פרק 08</t>
  </si>
  <si>
    <t>פרק 14</t>
  </si>
  <si>
    <t>פרק 18</t>
  </si>
  <si>
    <t>פרק 19</t>
  </si>
  <si>
    <t>פרק 23</t>
  </si>
  <si>
    <t>פרק 35</t>
  </si>
  <si>
    <t>פרק 40</t>
  </si>
  <si>
    <t>פרק 41</t>
  </si>
  <si>
    <t>פרק 42</t>
  </si>
  <si>
    <t>פרק 44</t>
  </si>
  <si>
    <t>פרק 46</t>
  </si>
  <si>
    <t>פרק 51</t>
  </si>
  <si>
    <t>פרק 57</t>
  </si>
  <si>
    <t>פרק 62</t>
  </si>
  <si>
    <t>פרק 64</t>
  </si>
  <si>
    <t>פרק 94</t>
  </si>
  <si>
    <t>פרק 69</t>
  </si>
  <si>
    <t>פרק 71</t>
  </si>
  <si>
    <t>פרק 43</t>
  </si>
  <si>
    <t>תיאור פרק</t>
  </si>
  <si>
    <t xml:space="preserve">עבודות בטון וקירות תומכים </t>
  </si>
  <si>
    <t>מוצרי בטון טרום</t>
  </si>
  <si>
    <t>עבודות איטום</t>
  </si>
  <si>
    <t xml:space="preserve">נגרות אומן ומסגרות פלדה </t>
  </si>
  <si>
    <t>מתקני תברואה</t>
  </si>
  <si>
    <t>תשתיות חשמל, תאורה ותקשורת</t>
  </si>
  <si>
    <t>עבודות אבן</t>
  </si>
  <si>
    <t>עבודות תקשורת</t>
  </si>
  <si>
    <t xml:space="preserve">מבני פלדה </t>
  </si>
  <si>
    <t>כלונסאות</t>
  </si>
  <si>
    <t>מתקני בקרה</t>
  </si>
  <si>
    <t>פיתוח האתר</t>
  </si>
  <si>
    <t>עבודות גינון</t>
  </si>
  <si>
    <t>ריהוט חוץ</t>
  </si>
  <si>
    <t xml:space="preserve">קירות קרקע משוריינת </t>
  </si>
  <si>
    <t>גדרות ומעקות מפרופילי פלדה</t>
  </si>
  <si>
    <t>מסופים</t>
  </si>
  <si>
    <t>כבישים ופיתוח</t>
  </si>
  <si>
    <t>עבודות מים וביוב</t>
  </si>
  <si>
    <t>בטיחות בעבודות בניה</t>
  </si>
  <si>
    <t>עבודות משלימות בגשרים</t>
  </si>
  <si>
    <t>מתרסים להנחתת רעש- אקוסטיקה וקירות אקוסטיים</t>
  </si>
  <si>
    <t>הקצבים</t>
  </si>
  <si>
    <t>-</t>
  </si>
  <si>
    <t>סה"כ</t>
  </si>
  <si>
    <t>טופס הצעת מחיר- נת"צ אם המושבות מקטע 9</t>
  </si>
  <si>
    <t>סה"כ לאחר הנחות/תוספות</t>
  </si>
  <si>
    <t xml:space="preserve">אחוז הנחה/תוספת </t>
  </si>
  <si>
    <t xml:space="preserve">שם המציע: </t>
  </si>
  <si>
    <t xml:space="preserve">כדי להזין אחוז תוספת יש לכתוב את הספרה בצירוף הסימון מינוס (-)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</si>
</sst>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3" x14ac:knownFonts="1">
    <font>
      <sz val="11"/>
      <color theme="1"/>
      <name val="Aptos Narrow"/>
      <family val="2"/>
      <charset val="177"/>
      <scheme val="minor"/>
    </font>
    <font>
      <sz val="8"/>
      <name val="Aptos Narrow"/>
      <family val="2"/>
      <charset val="177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0" fontId="0" fillId="3" borderId="1" xfId="0" applyNumberFormat="1" applyFill="1" applyBorder="1"/>
    <xf numFmtId="0" fontId="0" fillId="4" borderId="0" xfId="0" applyFill="1"/>
    <xf numFmtId="164" fontId="0" fillId="0" borderId="0" xfId="0" applyNumberFormat="1"/>
    <xf numFmtId="0" fontId="0" fillId="0" borderId="0" xfId="0" applyAlignment="1">
      <alignment wrapText="1"/>
    </xf>
    <xf numFmtId="10" fontId="0" fillId="0" borderId="1" xfId="0" applyNumberFormat="1" applyBorder="1" applyProtection="1">
      <protection locked="0"/>
    </xf>
    <xf numFmtId="0" fontId="0" fillId="4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A3205-E6FB-4F46-9943-0A54211E5C9B}">
  <dimension ref="A1:H29"/>
  <sheetViews>
    <sheetView rightToLeft="1" tabSelected="1" zoomScale="81" zoomScaleNormal="100" workbookViewId="0">
      <selection activeCell="F34" sqref="F34"/>
    </sheetView>
  </sheetViews>
  <sheetFormatPr defaultRowHeight="14" x14ac:dyDescent="0.3"/>
  <cols>
    <col min="2" max="2" width="37.1640625" bestFit="1" customWidth="1"/>
    <col min="3" max="3" width="14.33203125" bestFit="1" customWidth="1"/>
    <col min="4" max="4" width="15.4140625" bestFit="1" customWidth="1"/>
    <col min="5" max="5" width="14.33203125" bestFit="1" customWidth="1"/>
    <col min="6" max="6" width="16.4140625" bestFit="1" customWidth="1"/>
    <col min="7" max="7" width="20.08203125" bestFit="1" customWidth="1"/>
    <col min="8" max="8" width="19.08203125" bestFit="1" customWidth="1"/>
  </cols>
  <sheetData>
    <row r="1" spans="1:8" x14ac:dyDescent="0.3">
      <c r="A1" s="10"/>
      <c r="B1" s="10" t="s">
        <v>56</v>
      </c>
      <c r="C1" s="10"/>
    </row>
    <row r="2" spans="1:8" ht="42" x14ac:dyDescent="0.3">
      <c r="B2" s="14" t="s">
        <v>59</v>
      </c>
      <c r="G2" s="12" t="s">
        <v>60</v>
      </c>
    </row>
    <row r="3" spans="1:8" ht="28" x14ac:dyDescent="0.3">
      <c r="A3" s="7" t="s">
        <v>0</v>
      </c>
      <c r="B3" s="7" t="s">
        <v>30</v>
      </c>
      <c r="C3" s="8" t="s">
        <v>1</v>
      </c>
      <c r="D3" s="8" t="s">
        <v>2</v>
      </c>
      <c r="E3" s="8" t="s">
        <v>3</v>
      </c>
      <c r="F3" s="7" t="s">
        <v>4</v>
      </c>
      <c r="G3" s="8" t="s">
        <v>58</v>
      </c>
      <c r="H3" s="7" t="s">
        <v>5</v>
      </c>
    </row>
    <row r="4" spans="1:8" x14ac:dyDescent="0.3">
      <c r="A4" s="1" t="s">
        <v>6</v>
      </c>
      <c r="B4" s="1" t="s">
        <v>31</v>
      </c>
      <c r="C4" s="3">
        <v>97570</v>
      </c>
      <c r="D4" s="3">
        <v>6705570</v>
      </c>
      <c r="E4" s="3">
        <v>2291706.16</v>
      </c>
      <c r="F4" s="2">
        <f>E4+D4+C4</f>
        <v>9094846.1600000001</v>
      </c>
      <c r="G4" s="13">
        <v>0</v>
      </c>
      <c r="H4" s="2">
        <f>F4*(1-G4)</f>
        <v>9094846.1600000001</v>
      </c>
    </row>
    <row r="5" spans="1:8" x14ac:dyDescent="0.3">
      <c r="A5" s="1" t="s">
        <v>7</v>
      </c>
      <c r="B5" s="1" t="s">
        <v>32</v>
      </c>
      <c r="C5" s="3" t="s">
        <v>54</v>
      </c>
      <c r="D5" s="3">
        <v>289920</v>
      </c>
      <c r="E5" s="3" t="s">
        <v>54</v>
      </c>
      <c r="F5" s="2">
        <f>D5</f>
        <v>289920</v>
      </c>
      <c r="G5" s="13">
        <v>0</v>
      </c>
      <c r="H5" s="2">
        <f t="shared" ref="H5:H26" si="0">F5*(1-G5)</f>
        <v>289920</v>
      </c>
    </row>
    <row r="6" spans="1:8" x14ac:dyDescent="0.3">
      <c r="A6" s="1" t="s">
        <v>8</v>
      </c>
      <c r="B6" s="1" t="s">
        <v>33</v>
      </c>
      <c r="C6" s="3" t="s">
        <v>54</v>
      </c>
      <c r="D6" s="3">
        <v>1089950</v>
      </c>
      <c r="E6" s="3" t="s">
        <v>54</v>
      </c>
      <c r="F6" s="2">
        <f t="shared" ref="F6:F7" si="1">D6</f>
        <v>1089950</v>
      </c>
      <c r="G6" s="13">
        <v>0</v>
      </c>
      <c r="H6" s="2">
        <f t="shared" si="0"/>
        <v>1089950</v>
      </c>
    </row>
    <row r="7" spans="1:8" x14ac:dyDescent="0.3">
      <c r="A7" s="1" t="s">
        <v>9</v>
      </c>
      <c r="B7" s="1" t="s">
        <v>34</v>
      </c>
      <c r="C7" s="3" t="s">
        <v>54</v>
      </c>
      <c r="D7" s="3">
        <v>4342168.4800000004</v>
      </c>
      <c r="E7" s="3" t="s">
        <v>54</v>
      </c>
      <c r="F7" s="2">
        <f t="shared" si="1"/>
        <v>4342168.4800000004</v>
      </c>
      <c r="G7" s="13">
        <v>0</v>
      </c>
      <c r="H7" s="2">
        <f t="shared" si="0"/>
        <v>4342168.4800000004</v>
      </c>
    </row>
    <row r="8" spans="1:8" x14ac:dyDescent="0.3">
      <c r="A8" s="1" t="s">
        <v>10</v>
      </c>
      <c r="B8" s="1" t="s">
        <v>35</v>
      </c>
      <c r="C8" s="3">
        <v>20000</v>
      </c>
      <c r="D8" s="3" t="s">
        <v>54</v>
      </c>
      <c r="E8" s="3" t="s">
        <v>54</v>
      </c>
      <c r="F8" s="2">
        <f>C8</f>
        <v>20000</v>
      </c>
      <c r="G8" s="13">
        <v>0</v>
      </c>
      <c r="H8" s="2">
        <f t="shared" si="0"/>
        <v>20000</v>
      </c>
    </row>
    <row r="9" spans="1:8" x14ac:dyDescent="0.3">
      <c r="A9" s="1" t="s">
        <v>11</v>
      </c>
      <c r="B9" s="1" t="s">
        <v>36</v>
      </c>
      <c r="C9" s="3">
        <v>9065056.6899999995</v>
      </c>
      <c r="D9" s="3" t="s">
        <v>54</v>
      </c>
      <c r="E9" s="3" t="s">
        <v>54</v>
      </c>
      <c r="F9" s="2">
        <f t="shared" ref="F9:F11" si="2">C9</f>
        <v>9065056.6899999995</v>
      </c>
      <c r="G9" s="13">
        <v>0</v>
      </c>
      <c r="H9" s="2">
        <f t="shared" si="0"/>
        <v>9065056.6899999995</v>
      </c>
    </row>
    <row r="10" spans="1:8" x14ac:dyDescent="0.3">
      <c r="A10" s="1" t="s">
        <v>12</v>
      </c>
      <c r="B10" s="1" t="s">
        <v>37</v>
      </c>
      <c r="C10" s="3">
        <v>715827</v>
      </c>
      <c r="D10" s="3" t="s">
        <v>54</v>
      </c>
      <c r="E10" s="3" t="s">
        <v>54</v>
      </c>
      <c r="F10" s="2">
        <f t="shared" si="2"/>
        <v>715827</v>
      </c>
      <c r="G10" s="13">
        <v>0</v>
      </c>
      <c r="H10" s="2">
        <f t="shared" si="0"/>
        <v>715827</v>
      </c>
    </row>
    <row r="11" spans="1:8" x14ac:dyDescent="0.3">
      <c r="A11" s="1" t="s">
        <v>13</v>
      </c>
      <c r="B11" s="1" t="s">
        <v>38</v>
      </c>
      <c r="C11" s="3">
        <v>145572</v>
      </c>
      <c r="D11" s="3" t="s">
        <v>54</v>
      </c>
      <c r="E11" s="3" t="s">
        <v>54</v>
      </c>
      <c r="F11" s="2">
        <f t="shared" si="2"/>
        <v>145572</v>
      </c>
      <c r="G11" s="13">
        <v>0</v>
      </c>
      <c r="H11" s="2">
        <f t="shared" si="0"/>
        <v>145572</v>
      </c>
    </row>
    <row r="12" spans="1:8" x14ac:dyDescent="0.3">
      <c r="A12" s="1" t="s">
        <v>14</v>
      </c>
      <c r="B12" s="1" t="s">
        <v>39</v>
      </c>
      <c r="C12" s="3" t="s">
        <v>54</v>
      </c>
      <c r="D12" s="3">
        <v>20702660</v>
      </c>
      <c r="E12" s="3">
        <v>2742960</v>
      </c>
      <c r="F12" s="2">
        <f>E12+D12</f>
        <v>23445620</v>
      </c>
      <c r="G12" s="13">
        <v>0</v>
      </c>
      <c r="H12" s="2">
        <f t="shared" si="0"/>
        <v>23445620</v>
      </c>
    </row>
    <row r="13" spans="1:8" x14ac:dyDescent="0.3">
      <c r="A13" s="1" t="s">
        <v>15</v>
      </c>
      <c r="B13" s="1" t="s">
        <v>40</v>
      </c>
      <c r="C13" s="3" t="s">
        <v>54</v>
      </c>
      <c r="D13" s="3">
        <v>1156840</v>
      </c>
      <c r="E13" s="3">
        <v>1280840</v>
      </c>
      <c r="F13" s="2">
        <f>E13+D13</f>
        <v>2437680</v>
      </c>
      <c r="G13" s="13">
        <v>0</v>
      </c>
      <c r="H13" s="2">
        <f t="shared" si="0"/>
        <v>2437680</v>
      </c>
    </row>
    <row r="14" spans="1:8" x14ac:dyDescent="0.3">
      <c r="A14" s="1" t="s">
        <v>16</v>
      </c>
      <c r="B14" s="1" t="s">
        <v>41</v>
      </c>
      <c r="C14" s="3">
        <v>100296</v>
      </c>
      <c r="D14" s="3" t="s">
        <v>54</v>
      </c>
      <c r="E14" s="3" t="s">
        <v>54</v>
      </c>
      <c r="F14" s="2">
        <f>C14</f>
        <v>100296</v>
      </c>
      <c r="G14" s="13">
        <v>0</v>
      </c>
      <c r="H14" s="2">
        <f t="shared" si="0"/>
        <v>100296</v>
      </c>
    </row>
    <row r="15" spans="1:8" x14ac:dyDescent="0.3">
      <c r="A15" s="1" t="s">
        <v>17</v>
      </c>
      <c r="B15" s="1" t="s">
        <v>42</v>
      </c>
      <c r="C15" s="4">
        <v>3274654</v>
      </c>
      <c r="D15" s="3" t="s">
        <v>54</v>
      </c>
      <c r="E15" s="3" t="s">
        <v>54</v>
      </c>
      <c r="F15" s="2">
        <f t="shared" ref="F15:F17" si="3">C15</f>
        <v>3274654</v>
      </c>
      <c r="G15" s="13">
        <v>0</v>
      </c>
      <c r="H15" s="2">
        <f t="shared" si="0"/>
        <v>3274654</v>
      </c>
    </row>
    <row r="16" spans="1:8" x14ac:dyDescent="0.3">
      <c r="A16" s="1" t="s">
        <v>18</v>
      </c>
      <c r="B16" s="1" t="s">
        <v>43</v>
      </c>
      <c r="C16" s="4">
        <v>4337781</v>
      </c>
      <c r="D16" s="3" t="s">
        <v>54</v>
      </c>
      <c r="E16" s="3" t="s">
        <v>54</v>
      </c>
      <c r="F16" s="2">
        <f t="shared" si="3"/>
        <v>4337781</v>
      </c>
      <c r="G16" s="13">
        <v>0</v>
      </c>
      <c r="H16" s="2">
        <f t="shared" si="0"/>
        <v>4337781</v>
      </c>
    </row>
    <row r="17" spans="1:8" x14ac:dyDescent="0.3">
      <c r="A17" s="1" t="s">
        <v>19</v>
      </c>
      <c r="B17" s="1" t="s">
        <v>44</v>
      </c>
      <c r="C17" s="4">
        <v>222126</v>
      </c>
      <c r="D17" s="3" t="s">
        <v>54</v>
      </c>
      <c r="E17" s="3" t="s">
        <v>54</v>
      </c>
      <c r="F17" s="2">
        <f t="shared" si="3"/>
        <v>222126</v>
      </c>
      <c r="G17" s="13">
        <v>0</v>
      </c>
      <c r="H17" s="2">
        <f t="shared" si="0"/>
        <v>222126</v>
      </c>
    </row>
    <row r="18" spans="1:8" x14ac:dyDescent="0.3">
      <c r="A18" s="1" t="s">
        <v>29</v>
      </c>
      <c r="B18" s="1" t="s">
        <v>45</v>
      </c>
      <c r="C18" s="4"/>
      <c r="D18" s="3">
        <v>4000305</v>
      </c>
      <c r="E18" s="3" t="s">
        <v>54</v>
      </c>
      <c r="F18" s="2">
        <f>D18</f>
        <v>4000305</v>
      </c>
      <c r="G18" s="13">
        <v>0</v>
      </c>
      <c r="H18" s="2">
        <f t="shared" si="0"/>
        <v>4000305</v>
      </c>
    </row>
    <row r="19" spans="1:8" x14ac:dyDescent="0.3">
      <c r="A19" s="1" t="s">
        <v>20</v>
      </c>
      <c r="B19" s="1" t="s">
        <v>46</v>
      </c>
      <c r="C19" s="4">
        <v>369418</v>
      </c>
      <c r="D19" s="3" t="s">
        <v>54</v>
      </c>
      <c r="E19" s="3" t="s">
        <v>54</v>
      </c>
      <c r="F19" s="2">
        <f>C19</f>
        <v>369418</v>
      </c>
      <c r="G19" s="13">
        <v>0</v>
      </c>
      <c r="H19" s="2">
        <f t="shared" si="0"/>
        <v>369418</v>
      </c>
    </row>
    <row r="20" spans="1:8" x14ac:dyDescent="0.3">
      <c r="A20" s="1" t="s">
        <v>21</v>
      </c>
      <c r="B20" s="1" t="s">
        <v>47</v>
      </c>
      <c r="C20" s="4">
        <v>420000</v>
      </c>
      <c r="D20" s="3" t="s">
        <v>54</v>
      </c>
      <c r="E20" s="3" t="s">
        <v>54</v>
      </c>
      <c r="F20" s="2">
        <f>C20</f>
        <v>420000</v>
      </c>
      <c r="G20" s="13">
        <v>0</v>
      </c>
      <c r="H20" s="2">
        <f t="shared" si="0"/>
        <v>420000</v>
      </c>
    </row>
    <row r="21" spans="1:8" x14ac:dyDescent="0.3">
      <c r="A21" s="1" t="s">
        <v>22</v>
      </c>
      <c r="B21" s="1" t="s">
        <v>48</v>
      </c>
      <c r="C21" s="4">
        <v>32113410.199999999</v>
      </c>
      <c r="D21" s="3">
        <v>2347508</v>
      </c>
      <c r="E21" s="3">
        <v>337629.9</v>
      </c>
      <c r="F21" s="2">
        <f>E21+D21+C21</f>
        <v>34798548.100000001</v>
      </c>
      <c r="G21" s="13">
        <v>0</v>
      </c>
      <c r="H21" s="2">
        <f t="shared" si="0"/>
        <v>34798548.100000001</v>
      </c>
    </row>
    <row r="22" spans="1:8" x14ac:dyDescent="0.3">
      <c r="A22" s="1" t="s">
        <v>23</v>
      </c>
      <c r="B22" s="1" t="s">
        <v>49</v>
      </c>
      <c r="C22" s="4">
        <v>2003901</v>
      </c>
      <c r="D22" s="3" t="s">
        <v>54</v>
      </c>
      <c r="E22" s="3" t="s">
        <v>54</v>
      </c>
      <c r="F22" s="2">
        <f>C22</f>
        <v>2003901</v>
      </c>
      <c r="G22" s="13">
        <v>0</v>
      </c>
      <c r="H22" s="2">
        <f t="shared" si="0"/>
        <v>2003901</v>
      </c>
    </row>
    <row r="23" spans="1:8" x14ac:dyDescent="0.3">
      <c r="A23" s="1" t="s">
        <v>24</v>
      </c>
      <c r="B23" s="1" t="s">
        <v>24</v>
      </c>
      <c r="C23" s="4">
        <v>150000</v>
      </c>
      <c r="D23" s="3" t="s">
        <v>54</v>
      </c>
      <c r="E23" s="3" t="s">
        <v>54</v>
      </c>
      <c r="F23" s="2">
        <f>C23</f>
        <v>150000</v>
      </c>
      <c r="G23" s="13">
        <v>0</v>
      </c>
      <c r="H23" s="2">
        <f t="shared" si="0"/>
        <v>150000</v>
      </c>
    </row>
    <row r="24" spans="1:8" x14ac:dyDescent="0.3">
      <c r="A24" s="1" t="s">
        <v>25</v>
      </c>
      <c r="B24" s="1" t="s">
        <v>50</v>
      </c>
      <c r="C24" s="4">
        <v>420630</v>
      </c>
      <c r="D24" s="3" t="s">
        <v>54</v>
      </c>
      <c r="E24" s="3" t="s">
        <v>54</v>
      </c>
      <c r="F24" s="2">
        <f>C24</f>
        <v>420630</v>
      </c>
      <c r="G24" s="13">
        <v>0</v>
      </c>
      <c r="H24" s="2">
        <f t="shared" si="0"/>
        <v>420630</v>
      </c>
    </row>
    <row r="25" spans="1:8" x14ac:dyDescent="0.3">
      <c r="A25" s="1" t="s">
        <v>27</v>
      </c>
      <c r="B25" s="1" t="s">
        <v>51</v>
      </c>
      <c r="C25" s="3" t="s">
        <v>54</v>
      </c>
      <c r="D25" s="3">
        <v>664020</v>
      </c>
      <c r="E25" s="3" t="s">
        <v>54</v>
      </c>
      <c r="F25" s="2">
        <f>D25</f>
        <v>664020</v>
      </c>
      <c r="G25" s="13">
        <v>0</v>
      </c>
      <c r="H25" s="2">
        <f t="shared" si="0"/>
        <v>664020</v>
      </c>
    </row>
    <row r="26" spans="1:8" x14ac:dyDescent="0.3">
      <c r="A26" s="1" t="s">
        <v>28</v>
      </c>
      <c r="B26" s="1" t="s">
        <v>52</v>
      </c>
      <c r="C26" s="3" t="s">
        <v>54</v>
      </c>
      <c r="D26" s="3" t="s">
        <v>54</v>
      </c>
      <c r="E26" s="3">
        <v>1968595</v>
      </c>
      <c r="F26" s="2">
        <f>E26</f>
        <v>1968595</v>
      </c>
      <c r="G26" s="13">
        <v>0</v>
      </c>
      <c r="H26" s="2">
        <f t="shared" si="0"/>
        <v>1968595</v>
      </c>
    </row>
    <row r="27" spans="1:8" x14ac:dyDescent="0.3">
      <c r="A27" s="1" t="s">
        <v>26</v>
      </c>
      <c r="B27" s="1" t="s">
        <v>53</v>
      </c>
      <c r="C27" s="4">
        <v>13730102.109999999</v>
      </c>
      <c r="D27" s="3" t="s">
        <v>54</v>
      </c>
      <c r="E27" s="3" t="s">
        <v>54</v>
      </c>
      <c r="F27" s="2">
        <f>C27</f>
        <v>13730102.109999999</v>
      </c>
      <c r="G27" s="9"/>
      <c r="H27" s="2">
        <f>F27</f>
        <v>13730102.109999999</v>
      </c>
    </row>
    <row r="29" spans="1:8" ht="14.5" x14ac:dyDescent="0.35">
      <c r="E29" s="5" t="s">
        <v>55</v>
      </c>
      <c r="F29" s="6">
        <f>SUM(F4:F27)</f>
        <v>117107016.54000001</v>
      </c>
      <c r="G29" t="s">
        <v>57</v>
      </c>
      <c r="H29" s="11">
        <f>SUM(H4:H27)</f>
        <v>117107016.54000001</v>
      </c>
    </row>
  </sheetData>
  <sheetProtection algorithmName="SHA-512" hashValue="FzmpLt1zXmxBzFiFnueR2Ui+ouPBocJlvvK6n+Oc2i+Z1/EdgsW1ZVhrPKJv4v+7Aj2C07Zy+B6K3bzMY66CVA==" saltValue="lBS2vbZE+z2lpLoCFW+6Ig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Tomer Hindi</dc:creator>
  <cp:lastModifiedBy>Or Baruch</cp:lastModifiedBy>
  <dcterms:created xsi:type="dcterms:W3CDTF">2025-06-11T13:29:09Z</dcterms:created>
  <dcterms:modified xsi:type="dcterms:W3CDTF">2025-06-26T09:35:08Z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0x010100067615FC2253F646AE97552E9B2218B8</vt:lpwstr>
  </property>
  <property fmtid="{D5CDD505-2E9C-101B-9397-08002B2CF9AE}" pid="3" name="MediaServiceImageTags">
    <vt:lpwstr/>
  </property>
</Properties>
</file>