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b\AppData\Roaming\OpenText\OTEdit\EC_ayalonotcs\c157805682\"/>
    </mc:Choice>
  </mc:AlternateContent>
  <xr:revisionPtr revIDLastSave="0" documentId="8_{46920AB6-C1E1-4A0A-B9EF-6C0497E4B147}" xr6:coauthVersionLast="47" xr6:coauthVersionMax="47" xr10:uidLastSave="{00000000-0000-0000-0000-000000000000}"/>
  <bookViews>
    <workbookView xWindow="-28920" yWindow="-120" windowWidth="29040" windowHeight="15840" xr2:uid="{521DB5BD-1B26-4E93-874A-5717E6E6198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E44" i="1"/>
  <c r="C41" i="1"/>
  <c r="E40" i="1"/>
  <c r="E41" i="1" s="1"/>
  <c r="E32" i="1"/>
  <c r="E23" i="1"/>
  <c r="C38" i="1"/>
  <c r="C19" i="1"/>
  <c r="E35" i="1"/>
  <c r="E34" i="1"/>
  <c r="E33" i="1"/>
  <c r="E31" i="1"/>
  <c r="E30" i="1"/>
  <c r="E29" i="1"/>
  <c r="E28" i="1"/>
  <c r="E27" i="1"/>
  <c r="E26" i="1"/>
  <c r="E25" i="1"/>
  <c r="E24" i="1"/>
  <c r="E22" i="1"/>
  <c r="C49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6" i="1"/>
  <c r="E37" i="1"/>
  <c r="E4" i="1"/>
  <c r="E38" i="1" l="1"/>
  <c r="E19" i="1"/>
  <c r="E49" i="1" l="1"/>
</calcChain>
</file>

<file path=xl/sharedStrings.xml><?xml version="1.0" encoding="utf-8"?>
<sst xmlns="http://schemas.openxmlformats.org/spreadsheetml/2006/main" count="84" uniqueCount="52">
  <si>
    <t>פרק</t>
  </si>
  <si>
    <t xml:space="preserve">תיאור </t>
  </si>
  <si>
    <t xml:space="preserve">סכום </t>
  </si>
  <si>
    <t>עבודות בטון וקירות תומכים</t>
  </si>
  <si>
    <t>עבודות איטום</t>
  </si>
  <si>
    <t>תשתיות חשמל, תאורה ותקשורת</t>
  </si>
  <si>
    <t>עבודות אבן</t>
  </si>
  <si>
    <t>עבודות תקשורת</t>
  </si>
  <si>
    <t>כלונסאות</t>
  </si>
  <si>
    <t>עבודות גינון</t>
  </si>
  <si>
    <t>ריהוט חוץ</t>
  </si>
  <si>
    <t>גדרות ומעקות מפרופילי פלדה</t>
  </si>
  <si>
    <t>הסדרי תנועה זמניים לבטיחות באתרי עבודה</t>
  </si>
  <si>
    <t>סה"כ</t>
  </si>
  <si>
    <t>מגיש ההצעה - שם הקבלן</t>
  </si>
  <si>
    <t>מבנה 01</t>
  </si>
  <si>
    <t>02</t>
  </si>
  <si>
    <t>05</t>
  </si>
  <si>
    <t>08</t>
  </si>
  <si>
    <t>13</t>
  </si>
  <si>
    <t>עבודות בטון דרוך בגשרים</t>
  </si>
  <si>
    <t>14</t>
  </si>
  <si>
    <t>18</t>
  </si>
  <si>
    <t>19</t>
  </si>
  <si>
    <t>מבני פלדה</t>
  </si>
  <si>
    <t>23</t>
  </si>
  <si>
    <t>40</t>
  </si>
  <si>
    <t>פתוח האתר</t>
  </si>
  <si>
    <t>41</t>
  </si>
  <si>
    <t>42</t>
  </si>
  <si>
    <t>44</t>
  </si>
  <si>
    <t>51</t>
  </si>
  <si>
    <t>כבישים ופתוח</t>
  </si>
  <si>
    <t>57</t>
  </si>
  <si>
    <t>קווי מים וביוב</t>
  </si>
  <si>
    <t>61</t>
  </si>
  <si>
    <t>מבנה 02</t>
  </si>
  <si>
    <t>מבנה 03</t>
  </si>
  <si>
    <t>03</t>
  </si>
  <si>
    <t>מוצרי בטון טרום</t>
  </si>
  <si>
    <t>45</t>
  </si>
  <si>
    <t>פיתוח בר קיימא</t>
  </si>
  <si>
    <t>69</t>
  </si>
  <si>
    <t>71</t>
  </si>
  <si>
    <t>עבודות משלימות בגשרים</t>
  </si>
  <si>
    <t>מתרסים להנחתת רעש - אקוסטיקה וקירות אקוסטיים</t>
  </si>
  <si>
    <t>פאושל</t>
  </si>
  <si>
    <t xml:space="preserve"> הנחה/תוספת (%)</t>
  </si>
  <si>
    <t>סכום לאחר הנחה/תוספת</t>
  </si>
  <si>
    <t>מבנה 04</t>
  </si>
  <si>
    <t>הקצבים</t>
  </si>
  <si>
    <t>סה"כ כתב הכמויות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</si>
</sst>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₪&quot;\ * #,##0.00_ ;_ &quot;₪&quot;\ * \-#,##0.00_ ;_ &quot;₪&quot;\ * &quot;-&quot;??_ ;_ @_ "/>
    <numFmt numFmtId="165" formatCode="0.0%"/>
  </numFmts>
  <fonts count="9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1"/>
      <color rgb="FF3F3F76"/>
      <name val="Aptos Narrow"/>
      <family val="2"/>
      <charset val="177"/>
      <scheme val="minor"/>
    </font>
    <font>
      <b/>
      <sz val="11"/>
      <color rgb="FF3F3F3F"/>
      <name val="Aptos Narrow"/>
      <family val="2"/>
      <charset val="177"/>
      <scheme val="minor"/>
    </font>
    <font>
      <b/>
      <sz val="11"/>
      <color rgb="FFFA7D00"/>
      <name val="Aptos Narrow"/>
      <family val="2"/>
      <charset val="177"/>
      <scheme val="minor"/>
    </font>
    <font>
      <b/>
      <sz val="11"/>
      <color theme="0"/>
      <name val="Aptos Narrow"/>
      <family val="2"/>
      <charset val="177"/>
      <scheme val="minor"/>
    </font>
    <font>
      <sz val="11"/>
      <color theme="0"/>
      <name val="Aptos Narrow"/>
      <family val="2"/>
      <charset val="177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3F3F3F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5" fillId="4" borderId="3" applyNumberFormat="0" applyAlignment="0" applyProtection="0"/>
    <xf numFmtId="0" fontId="6" fillId="5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4" fontId="5" fillId="4" borderId="3" xfId="5" applyNumberFormat="1" applyAlignment="1">
      <alignment vertical="top"/>
    </xf>
    <xf numFmtId="4" fontId="4" fillId="3" borderId="1" xfId="4" applyNumberFormat="1" applyAlignment="1">
      <alignment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vertical="top"/>
    </xf>
    <xf numFmtId="0" fontId="7" fillId="6" borderId="0" xfId="6" applyFont="1" applyFill="1" applyAlignment="1">
      <alignment vertical="top"/>
    </xf>
    <xf numFmtId="0" fontId="7" fillId="5" borderId="4" xfId="6" applyFont="1" applyBorder="1" applyAlignment="1">
      <alignment horizontal="center" vertical="top"/>
    </xf>
    <xf numFmtId="0" fontId="7" fillId="5" borderId="5" xfId="6" applyFont="1" applyBorder="1" applyAlignment="1">
      <alignment horizontal="center" vertical="top"/>
    </xf>
    <xf numFmtId="0" fontId="7" fillId="5" borderId="6" xfId="6" applyFont="1" applyBorder="1" applyAlignment="1" applyProtection="1">
      <alignment horizontal="right" vertical="top"/>
      <protection locked="0"/>
    </xf>
    <xf numFmtId="0" fontId="7" fillId="5" borderId="6" xfId="6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165" fontId="2" fillId="2" borderId="1" xfId="2" applyNumberFormat="1" applyAlignment="1" applyProtection="1">
      <alignment vertical="top"/>
      <protection locked="0"/>
    </xf>
    <xf numFmtId="0" fontId="7" fillId="5" borderId="6" xfId="6" applyFont="1" applyBorder="1" applyAlignment="1" applyProtection="1">
      <alignment horizontal="right" vertical="top"/>
    </xf>
    <xf numFmtId="0" fontId="5" fillId="4" borderId="3" xfId="5" applyAlignment="1" applyProtection="1">
      <alignment vertical="top"/>
    </xf>
    <xf numFmtId="164" fontId="0" fillId="0" borderId="0" xfId="1" applyFont="1" applyAlignment="1" applyProtection="1">
      <alignment vertical="top"/>
    </xf>
    <xf numFmtId="4" fontId="4" fillId="3" borderId="1" xfId="4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horizontal="right" vertical="top" wrapText="1"/>
    </xf>
    <xf numFmtId="0" fontId="3" fillId="3" borderId="4" xfId="3" applyBorder="1" applyAlignment="1" applyProtection="1">
      <alignment horizontal="center" vertical="top"/>
    </xf>
    <xf numFmtId="0" fontId="3" fillId="3" borderId="5" xfId="3" applyBorder="1" applyAlignment="1" applyProtection="1">
      <alignment horizontal="center" vertical="top"/>
    </xf>
    <xf numFmtId="4" fontId="5" fillId="4" borderId="3" xfId="5" applyNumberFormat="1" applyAlignment="1" applyProtection="1">
      <alignment vertical="top"/>
    </xf>
    <xf numFmtId="0" fontId="0" fillId="0" borderId="0" xfId="0" applyProtection="1"/>
  </cellXfs>
  <cellStyles count="7">
    <cellStyle name="Currency" xfId="1" builtinId="4"/>
    <cellStyle name="Normal" xfId="0" builtinId="0"/>
    <cellStyle name="הדגשה4" xfId="6" builtinId="41"/>
    <cellStyle name="חישוב" xfId="4" builtinId="22"/>
    <cellStyle name="פלט" xfId="3" builtinId="21"/>
    <cellStyle name="קלט" xfId="2" builtinId="20"/>
    <cellStyle name="תא מסומן" xfId="5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6A40-C458-44E4-96D6-4899E45EA39B}">
  <dimension ref="A1:K50"/>
  <sheetViews>
    <sheetView rightToLeft="1" tabSelected="1" zoomScale="136" zoomScaleNormal="136" workbookViewId="0">
      <selection activeCell="D54" sqref="D54"/>
    </sheetView>
  </sheetViews>
  <sheetFormatPr defaultColWidth="9" defaultRowHeight="14" x14ac:dyDescent="0.3"/>
  <cols>
    <col min="1" max="1" width="10.58203125" style="1" customWidth="1"/>
    <col min="2" max="2" width="35.25" style="1" customWidth="1"/>
    <col min="3" max="3" width="16.08203125" style="1" customWidth="1"/>
    <col min="4" max="4" width="15.6640625" style="1" customWidth="1"/>
    <col min="5" max="5" width="20.25" style="1" customWidth="1"/>
    <col min="6" max="16384" width="9" style="1"/>
  </cols>
  <sheetData>
    <row r="1" spans="1:11" ht="15" thickBot="1" x14ac:dyDescent="0.35">
      <c r="A1" s="9" t="s">
        <v>14</v>
      </c>
      <c r="B1" s="9"/>
      <c r="C1" s="9"/>
      <c r="D1" s="9"/>
      <c r="E1" s="9"/>
    </row>
    <row r="2" spans="1:11" ht="15.5" thickTop="1" thickBot="1" x14ac:dyDescent="0.35">
      <c r="A2" s="13" t="s">
        <v>15</v>
      </c>
      <c r="B2" s="13"/>
      <c r="C2" s="13"/>
      <c r="D2" s="13"/>
      <c r="E2" s="13"/>
    </row>
    <row r="3" spans="1:11" ht="15" thickTop="1" thickBot="1" x14ac:dyDescent="0.35">
      <c r="A3" s="14" t="s">
        <v>0</v>
      </c>
      <c r="B3" s="14" t="s">
        <v>1</v>
      </c>
      <c r="C3" s="14" t="s">
        <v>2</v>
      </c>
      <c r="D3" s="14" t="s">
        <v>47</v>
      </c>
      <c r="E3" s="14" t="s">
        <v>48</v>
      </c>
    </row>
    <row r="4" spans="1:11" ht="14.5" thickTop="1" x14ac:dyDescent="0.3">
      <c r="A4" s="18" t="s">
        <v>16</v>
      </c>
      <c r="B4" s="19" t="s">
        <v>3</v>
      </c>
      <c r="C4" s="17">
        <v>16871508.690000001</v>
      </c>
      <c r="D4" s="12">
        <v>0</v>
      </c>
      <c r="E4" s="15">
        <f>C4*(1-D4)</f>
        <v>16871508.690000001</v>
      </c>
    </row>
    <row r="5" spans="1:11" x14ac:dyDescent="0.3">
      <c r="A5" s="18" t="s">
        <v>17</v>
      </c>
      <c r="B5" s="20" t="s">
        <v>4</v>
      </c>
      <c r="C5" s="17">
        <v>1001050</v>
      </c>
      <c r="D5" s="12">
        <v>0</v>
      </c>
      <c r="E5" s="15">
        <f t="shared" ref="E5:E37" si="0">C5*(1-D5)</f>
        <v>1001050</v>
      </c>
    </row>
    <row r="6" spans="1:11" x14ac:dyDescent="0.3">
      <c r="A6" s="18" t="s">
        <v>18</v>
      </c>
      <c r="B6" s="20" t="s">
        <v>5</v>
      </c>
      <c r="C6" s="17">
        <v>7001423</v>
      </c>
      <c r="D6" s="12">
        <v>0</v>
      </c>
      <c r="E6" s="15">
        <f t="shared" si="0"/>
        <v>7001423</v>
      </c>
      <c r="K6" s="4"/>
    </row>
    <row r="7" spans="1:11" x14ac:dyDescent="0.3">
      <c r="A7" s="18" t="s">
        <v>19</v>
      </c>
      <c r="B7" s="19" t="s">
        <v>20</v>
      </c>
      <c r="C7" s="17">
        <v>1403430</v>
      </c>
      <c r="D7" s="12">
        <v>0</v>
      </c>
      <c r="E7" s="15">
        <f t="shared" si="0"/>
        <v>1403430</v>
      </c>
    </row>
    <row r="8" spans="1:11" x14ac:dyDescent="0.3">
      <c r="A8" s="18" t="s">
        <v>21</v>
      </c>
      <c r="B8" s="19" t="s">
        <v>6</v>
      </c>
      <c r="C8" s="17">
        <v>67930</v>
      </c>
      <c r="D8" s="12">
        <v>0</v>
      </c>
      <c r="E8" s="15">
        <f t="shared" si="0"/>
        <v>67930</v>
      </c>
    </row>
    <row r="9" spans="1:11" x14ac:dyDescent="0.3">
      <c r="A9" s="18" t="s">
        <v>22</v>
      </c>
      <c r="B9" s="20" t="s">
        <v>7</v>
      </c>
      <c r="C9" s="17">
        <v>435864</v>
      </c>
      <c r="D9" s="12">
        <v>0</v>
      </c>
      <c r="E9" s="15">
        <f t="shared" si="0"/>
        <v>435864</v>
      </c>
    </row>
    <row r="10" spans="1:11" x14ac:dyDescent="0.3">
      <c r="A10" s="18" t="s">
        <v>23</v>
      </c>
      <c r="B10" s="19" t="s">
        <v>24</v>
      </c>
      <c r="C10" s="17">
        <v>4556375</v>
      </c>
      <c r="D10" s="12">
        <v>0</v>
      </c>
      <c r="E10" s="15">
        <f t="shared" si="0"/>
        <v>4556375</v>
      </c>
    </row>
    <row r="11" spans="1:11" x14ac:dyDescent="0.3">
      <c r="A11" s="18" t="s">
        <v>25</v>
      </c>
      <c r="B11" s="19" t="s">
        <v>8</v>
      </c>
      <c r="C11" s="17">
        <v>12625894</v>
      </c>
      <c r="D11" s="12">
        <v>0</v>
      </c>
      <c r="E11" s="15">
        <f t="shared" si="0"/>
        <v>12625894</v>
      </c>
    </row>
    <row r="12" spans="1:11" x14ac:dyDescent="0.3">
      <c r="A12" s="18" t="s">
        <v>26</v>
      </c>
      <c r="B12" s="19" t="s">
        <v>27</v>
      </c>
      <c r="C12" s="17">
        <v>3540525</v>
      </c>
      <c r="D12" s="12">
        <v>0</v>
      </c>
      <c r="E12" s="15">
        <f t="shared" si="0"/>
        <v>3540525</v>
      </c>
    </row>
    <row r="13" spans="1:11" x14ac:dyDescent="0.3">
      <c r="A13" s="18" t="s">
        <v>28</v>
      </c>
      <c r="B13" s="19" t="s">
        <v>9</v>
      </c>
      <c r="C13" s="17">
        <v>3027626.13</v>
      </c>
      <c r="D13" s="12">
        <v>0</v>
      </c>
      <c r="E13" s="15">
        <f t="shared" si="0"/>
        <v>3027626.13</v>
      </c>
    </row>
    <row r="14" spans="1:11" x14ac:dyDescent="0.3">
      <c r="A14" s="18" t="s">
        <v>29</v>
      </c>
      <c r="B14" s="19" t="s">
        <v>10</v>
      </c>
      <c r="C14" s="17">
        <v>607024</v>
      </c>
      <c r="D14" s="12">
        <v>0</v>
      </c>
      <c r="E14" s="15">
        <f t="shared" si="0"/>
        <v>607024</v>
      </c>
    </row>
    <row r="15" spans="1:11" x14ac:dyDescent="0.3">
      <c r="A15" s="18" t="s">
        <v>30</v>
      </c>
      <c r="B15" s="19" t="s">
        <v>11</v>
      </c>
      <c r="C15" s="17">
        <v>1243310</v>
      </c>
      <c r="D15" s="12">
        <v>0</v>
      </c>
      <c r="E15" s="15">
        <f t="shared" si="0"/>
        <v>1243310</v>
      </c>
    </row>
    <row r="16" spans="1:11" x14ac:dyDescent="0.3">
      <c r="A16" s="18" t="s">
        <v>31</v>
      </c>
      <c r="B16" s="19" t="s">
        <v>32</v>
      </c>
      <c r="C16" s="17">
        <v>23029332.84</v>
      </c>
      <c r="D16" s="12">
        <v>0</v>
      </c>
      <c r="E16" s="15">
        <f t="shared" si="0"/>
        <v>23029332.84</v>
      </c>
    </row>
    <row r="17" spans="1:5" x14ac:dyDescent="0.3">
      <c r="A17" s="18" t="s">
        <v>33</v>
      </c>
      <c r="B17" s="19" t="s">
        <v>34</v>
      </c>
      <c r="C17" s="17">
        <v>1837534</v>
      </c>
      <c r="D17" s="12">
        <v>0</v>
      </c>
      <c r="E17" s="15">
        <f t="shared" si="0"/>
        <v>1837534</v>
      </c>
    </row>
    <row r="18" spans="1:5" ht="14.5" thickBot="1" x14ac:dyDescent="0.35">
      <c r="A18" s="18" t="s">
        <v>35</v>
      </c>
      <c r="B18" s="19" t="s">
        <v>12</v>
      </c>
      <c r="C18" s="17">
        <v>1431880</v>
      </c>
      <c r="D18" s="12">
        <v>0</v>
      </c>
      <c r="E18" s="15">
        <f t="shared" si="0"/>
        <v>1431880</v>
      </c>
    </row>
    <row r="19" spans="1:5" ht="15" thickTop="1" thickBot="1" x14ac:dyDescent="0.35">
      <c r="A19" s="21" t="s">
        <v>13</v>
      </c>
      <c r="B19" s="22"/>
      <c r="C19" s="23">
        <f>SUM(C4:C18)</f>
        <v>78680706.659999996</v>
      </c>
      <c r="D19" s="11"/>
      <c r="E19" s="16">
        <f>SUM(E4:E18)</f>
        <v>78680706.659999996</v>
      </c>
    </row>
    <row r="20" spans="1:5" ht="15.5" thickTop="1" thickBot="1" x14ac:dyDescent="0.35">
      <c r="A20" s="13" t="s">
        <v>36</v>
      </c>
      <c r="B20" s="13"/>
      <c r="C20" s="13"/>
      <c r="D20" s="10"/>
      <c r="E20" s="13"/>
    </row>
    <row r="21" spans="1:5" ht="15" thickTop="1" thickBot="1" x14ac:dyDescent="0.35">
      <c r="A21" s="14" t="s">
        <v>0</v>
      </c>
      <c r="B21" s="14" t="s">
        <v>1</v>
      </c>
      <c r="C21" s="14" t="s">
        <v>2</v>
      </c>
      <c r="D21" s="14" t="s">
        <v>47</v>
      </c>
      <c r="E21" s="14" t="s">
        <v>48</v>
      </c>
    </row>
    <row r="22" spans="1:5" ht="14.5" thickTop="1" x14ac:dyDescent="0.3">
      <c r="A22" s="18" t="s">
        <v>16</v>
      </c>
      <c r="B22" s="19" t="s">
        <v>3</v>
      </c>
      <c r="C22" s="17">
        <v>9253366</v>
      </c>
      <c r="D22" s="12">
        <v>0</v>
      </c>
      <c r="E22" s="15">
        <f>C22*(1-D22)</f>
        <v>9253366</v>
      </c>
    </row>
    <row r="23" spans="1:5" x14ac:dyDescent="0.3">
      <c r="A23" s="18" t="s">
        <v>38</v>
      </c>
      <c r="B23" s="19" t="s">
        <v>39</v>
      </c>
      <c r="C23" s="17">
        <v>684400</v>
      </c>
      <c r="D23" s="12">
        <v>0</v>
      </c>
      <c r="E23" s="15">
        <f>C23*(1-D23)</f>
        <v>684400</v>
      </c>
    </row>
    <row r="24" spans="1:5" x14ac:dyDescent="0.3">
      <c r="A24" s="18" t="s">
        <v>17</v>
      </c>
      <c r="B24" s="20" t="s">
        <v>4</v>
      </c>
      <c r="C24" s="17">
        <v>1247875</v>
      </c>
      <c r="D24" s="12">
        <v>0</v>
      </c>
      <c r="E24" s="15">
        <f t="shared" ref="E24:E35" si="1">C24*(1-D24)</f>
        <v>1247875</v>
      </c>
    </row>
    <row r="25" spans="1:5" x14ac:dyDescent="0.3">
      <c r="A25" s="18" t="s">
        <v>19</v>
      </c>
      <c r="B25" s="19" t="s">
        <v>20</v>
      </c>
      <c r="C25" s="17">
        <v>3564980</v>
      </c>
      <c r="D25" s="12">
        <v>0</v>
      </c>
      <c r="E25" s="15">
        <f t="shared" si="1"/>
        <v>3564980</v>
      </c>
    </row>
    <row r="26" spans="1:5" x14ac:dyDescent="0.3">
      <c r="A26" s="18" t="s">
        <v>23</v>
      </c>
      <c r="B26" s="19" t="s">
        <v>24</v>
      </c>
      <c r="C26" s="17">
        <v>900290</v>
      </c>
      <c r="D26" s="12">
        <v>0</v>
      </c>
      <c r="E26" s="15">
        <f t="shared" si="1"/>
        <v>900290</v>
      </c>
    </row>
    <row r="27" spans="1:5" x14ac:dyDescent="0.3">
      <c r="A27" s="18" t="s">
        <v>25</v>
      </c>
      <c r="B27" s="19" t="s">
        <v>8</v>
      </c>
      <c r="C27" s="17">
        <v>3598885</v>
      </c>
      <c r="D27" s="12">
        <v>0</v>
      </c>
      <c r="E27" s="15">
        <f t="shared" si="1"/>
        <v>3598885</v>
      </c>
    </row>
    <row r="28" spans="1:5" x14ac:dyDescent="0.3">
      <c r="A28" s="18" t="s">
        <v>26</v>
      </c>
      <c r="B28" s="19" t="s">
        <v>27</v>
      </c>
      <c r="C28" s="17">
        <v>877352</v>
      </c>
      <c r="D28" s="12">
        <v>0</v>
      </c>
      <c r="E28" s="15">
        <f t="shared" si="1"/>
        <v>877352</v>
      </c>
    </row>
    <row r="29" spans="1:5" x14ac:dyDescent="0.3">
      <c r="A29" s="18" t="s">
        <v>28</v>
      </c>
      <c r="B29" s="19" t="s">
        <v>9</v>
      </c>
      <c r="C29" s="17">
        <v>4277192</v>
      </c>
      <c r="D29" s="12">
        <v>0</v>
      </c>
      <c r="E29" s="15">
        <f t="shared" si="1"/>
        <v>4277192</v>
      </c>
    </row>
    <row r="30" spans="1:5" x14ac:dyDescent="0.3">
      <c r="A30" s="18" t="s">
        <v>29</v>
      </c>
      <c r="B30" s="19" t="s">
        <v>10</v>
      </c>
      <c r="C30" s="17">
        <v>181957</v>
      </c>
      <c r="D30" s="12">
        <v>0</v>
      </c>
      <c r="E30" s="15">
        <f t="shared" si="1"/>
        <v>181957</v>
      </c>
    </row>
    <row r="31" spans="1:5" x14ac:dyDescent="0.3">
      <c r="A31" s="18" t="s">
        <v>30</v>
      </c>
      <c r="B31" s="19" t="s">
        <v>11</v>
      </c>
      <c r="C31" s="17">
        <v>87700</v>
      </c>
      <c r="D31" s="12">
        <v>0</v>
      </c>
      <c r="E31" s="15">
        <f t="shared" si="1"/>
        <v>87700</v>
      </c>
    </row>
    <row r="32" spans="1:5" x14ac:dyDescent="0.3">
      <c r="A32" s="18" t="s">
        <v>40</v>
      </c>
      <c r="B32" s="19" t="s">
        <v>41</v>
      </c>
      <c r="C32" s="17">
        <v>1023400</v>
      </c>
      <c r="D32" s="12">
        <v>0</v>
      </c>
      <c r="E32" s="15">
        <f t="shared" ref="E32" si="2">C32*(1-D32)</f>
        <v>1023400</v>
      </c>
    </row>
    <row r="33" spans="1:5" x14ac:dyDescent="0.3">
      <c r="A33" s="18" t="s">
        <v>31</v>
      </c>
      <c r="B33" s="19" t="s">
        <v>32</v>
      </c>
      <c r="C33" s="17">
        <v>6488510</v>
      </c>
      <c r="D33" s="12">
        <v>0</v>
      </c>
      <c r="E33" s="15">
        <f t="shared" si="1"/>
        <v>6488510</v>
      </c>
    </row>
    <row r="34" spans="1:5" x14ac:dyDescent="0.3">
      <c r="A34" s="18" t="s">
        <v>33</v>
      </c>
      <c r="B34" s="19" t="s">
        <v>34</v>
      </c>
      <c r="C34" s="17">
        <v>8450</v>
      </c>
      <c r="D34" s="12">
        <v>0</v>
      </c>
      <c r="E34" s="15">
        <f t="shared" si="1"/>
        <v>8450</v>
      </c>
    </row>
    <row r="35" spans="1:5" x14ac:dyDescent="0.3">
      <c r="A35" s="18" t="s">
        <v>35</v>
      </c>
      <c r="B35" s="19" t="s">
        <v>12</v>
      </c>
      <c r="C35" s="17">
        <v>231600</v>
      </c>
      <c r="D35" s="12">
        <v>0</v>
      </c>
      <c r="E35" s="15">
        <f t="shared" si="1"/>
        <v>231600</v>
      </c>
    </row>
    <row r="36" spans="1:5" x14ac:dyDescent="0.3">
      <c r="A36" s="18" t="s">
        <v>42</v>
      </c>
      <c r="B36" s="19" t="s">
        <v>44</v>
      </c>
      <c r="C36" s="17">
        <v>322240</v>
      </c>
      <c r="D36" s="12">
        <v>0</v>
      </c>
      <c r="E36" s="15">
        <f t="shared" si="0"/>
        <v>322240</v>
      </c>
    </row>
    <row r="37" spans="1:5" ht="14.5" thickBot="1" x14ac:dyDescent="0.35">
      <c r="A37" s="18" t="s">
        <v>43</v>
      </c>
      <c r="B37" s="19" t="s">
        <v>45</v>
      </c>
      <c r="C37" s="17">
        <v>171000</v>
      </c>
      <c r="D37" s="12">
        <v>0</v>
      </c>
      <c r="E37" s="15">
        <f t="shared" si="0"/>
        <v>171000</v>
      </c>
    </row>
    <row r="38" spans="1:5" ht="15" thickTop="1" thickBot="1" x14ac:dyDescent="0.35">
      <c r="A38" s="21" t="s">
        <v>13</v>
      </c>
      <c r="B38" s="22"/>
      <c r="C38" s="23">
        <f>SUM(C22:C37)</f>
        <v>32919197</v>
      </c>
      <c r="D38" s="11"/>
      <c r="E38" s="16">
        <f>SUM(E22:E37)</f>
        <v>32919197</v>
      </c>
    </row>
    <row r="39" spans="1:5" ht="15.5" thickTop="1" thickBot="1" x14ac:dyDescent="0.35">
      <c r="A39" s="13" t="s">
        <v>37</v>
      </c>
      <c r="B39" s="13"/>
      <c r="C39" s="13"/>
      <c r="D39" s="10"/>
      <c r="E39" s="13"/>
    </row>
    <row r="40" spans="1:5" ht="15" thickTop="1" thickBot="1" x14ac:dyDescent="0.35">
      <c r="A40" s="18"/>
      <c r="B40" s="19" t="s">
        <v>46</v>
      </c>
      <c r="C40" s="17">
        <v>17732311.629999999</v>
      </c>
      <c r="D40" s="12">
        <v>0</v>
      </c>
      <c r="E40" s="15">
        <f t="shared" ref="E40" si="3">C40*(1-D40)</f>
        <v>17732311.629999999</v>
      </c>
    </row>
    <row r="41" spans="1:5" ht="15" thickTop="1" thickBot="1" x14ac:dyDescent="0.35">
      <c r="A41" s="21" t="s">
        <v>13</v>
      </c>
      <c r="B41" s="22"/>
      <c r="C41" s="23">
        <f>SUM(C40)</f>
        <v>17732311.629999999</v>
      </c>
      <c r="D41" s="11"/>
      <c r="E41" s="16">
        <f>SUM(E40)</f>
        <v>17732311.629999999</v>
      </c>
    </row>
    <row r="42" spans="1:5" ht="15.5" thickTop="1" thickBot="1" x14ac:dyDescent="0.35">
      <c r="A42" s="13" t="s">
        <v>49</v>
      </c>
      <c r="B42" s="13"/>
      <c r="C42" s="13"/>
      <c r="D42" s="10"/>
      <c r="E42" s="13"/>
    </row>
    <row r="43" spans="1:5" ht="15" thickTop="1" thickBot="1" x14ac:dyDescent="0.35">
      <c r="A43" s="18"/>
      <c r="B43" s="19" t="s">
        <v>50</v>
      </c>
      <c r="C43" s="17">
        <v>14518528</v>
      </c>
      <c r="D43" s="12">
        <v>0</v>
      </c>
      <c r="E43" s="17">
        <v>14518528</v>
      </c>
    </row>
    <row r="44" spans="1:5" ht="15" thickTop="1" thickBot="1" x14ac:dyDescent="0.35">
      <c r="A44" s="21" t="s">
        <v>13</v>
      </c>
      <c r="B44" s="22"/>
      <c r="C44" s="23">
        <f>SUM(C43)</f>
        <v>14518528</v>
      </c>
      <c r="D44" s="11"/>
      <c r="E44" s="16">
        <f>SUM(E43)</f>
        <v>14518528</v>
      </c>
    </row>
    <row r="45" spans="1:5" customFormat="1" ht="14.5" thickTop="1" x14ac:dyDescent="0.3">
      <c r="A45" s="24"/>
      <c r="B45" s="24"/>
      <c r="C45" s="24"/>
    </row>
    <row r="46" spans="1:5" customFormat="1" x14ac:dyDescent="0.3"/>
    <row r="47" spans="1:5" customFormat="1" x14ac:dyDescent="0.3"/>
    <row r="48" spans="1:5" ht="14.5" thickBot="1" x14ac:dyDescent="0.35"/>
    <row r="49" spans="1:5" s="5" customFormat="1" ht="15.5" thickTop="1" thickBot="1" x14ac:dyDescent="0.35">
      <c r="A49" s="7" t="s">
        <v>51</v>
      </c>
      <c r="B49" s="8"/>
      <c r="C49" s="2">
        <f>C44+C41+C38+C19</f>
        <v>143850743.28999999</v>
      </c>
      <c r="D49" s="6"/>
      <c r="E49" s="3">
        <f>E44+E41+E38+E19</f>
        <v>143850743.28999999</v>
      </c>
    </row>
    <row r="50" spans="1:5" ht="14.5" thickTop="1" x14ac:dyDescent="0.3"/>
  </sheetData>
  <sheetProtection algorithmName="SHA-512" hashValue="WARX5bmAOPQ9qoKPrMJ75fGDtXwBnZUyMWCL+LV0DtUhKNmtuJ3e/ZXFVNXWDfczkOubHgdZV83+TJFQIfONIg==" saltValue="AQCfZiWm30x9ivox0W2jtA==" spinCount="100000" sheet="1" objects="1" scenarios="1"/>
  <mergeCells count="6">
    <mergeCell ref="A49:B49"/>
    <mergeCell ref="A38:B38"/>
    <mergeCell ref="A1:E1"/>
    <mergeCell ref="A19:B19"/>
    <mergeCell ref="A41:B41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 Elichai</dc:creator>
  <cp:lastModifiedBy>Or Baruch</cp:lastModifiedBy>
  <dcterms:created xsi:type="dcterms:W3CDTF">2025-01-27T11:10:24Z</dcterms:created>
  <dcterms:modified xsi:type="dcterms:W3CDTF">2025-03-03T09:28:11Z</dcterms:modified>
</cp:coreProperties>
</file>